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Z:\CPL\2023\PROCESSO ADMINISTRATIVO\766-2022 - ROP MACEIÓ - AL\Anexo I do Termo de Referência\"/>
    </mc:Choice>
  </mc:AlternateContent>
  <xr:revisionPtr revIDLastSave="0" documentId="13_ncr:1_{3FDAAA6A-42D3-428D-A895-56918BA66F56}" xr6:coauthVersionLast="47" xr6:coauthVersionMax="47" xr10:uidLastSave="{00000000-0000-0000-0000-000000000000}"/>
  <bookViews>
    <workbookView xWindow="28680" yWindow="-120" windowWidth="21840" windowHeight="13020" xr2:uid="{DBD9AD77-FC43-4B71-AFEE-C9415C887A80}"/>
  </bookViews>
  <sheets>
    <sheet name="Planilha1" sheetId="1" r:id="rId1"/>
  </sheets>
  <definedNames>
    <definedName name="_Hlk81578676" localSheetId="0">Planilha1!$A$207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4" i="1" l="1"/>
  <c r="H150" i="1"/>
  <c r="H149" i="1"/>
  <c r="H134" i="1"/>
  <c r="H129" i="1"/>
  <c r="H130" i="1"/>
  <c r="H128" i="1"/>
  <c r="H116" i="1"/>
  <c r="H91" i="1"/>
  <c r="H96" i="1"/>
  <c r="H101" i="1"/>
  <c r="H106" i="1"/>
  <c r="H111" i="1"/>
  <c r="H86" i="1"/>
  <c r="H53" i="1"/>
  <c r="H54" i="1"/>
  <c r="H55" i="1"/>
  <c r="H56" i="1"/>
  <c r="H57" i="1"/>
  <c r="H58" i="1"/>
  <c r="H59" i="1"/>
  <c r="H60" i="1"/>
  <c r="H61" i="1"/>
  <c r="H62" i="1"/>
  <c r="H63" i="1"/>
  <c r="H64" i="1"/>
  <c r="H65" i="1"/>
  <c r="H66" i="1"/>
  <c r="H67" i="1"/>
  <c r="H68" i="1"/>
  <c r="H69" i="1"/>
  <c r="H70" i="1"/>
  <c r="H71" i="1"/>
  <c r="H72" i="1"/>
  <c r="H73" i="1"/>
  <c r="H52" i="1"/>
  <c r="F39" i="1"/>
  <c r="F38" i="1"/>
  <c r="F40" i="1" s="1"/>
  <c r="H131" i="1" l="1"/>
  <c r="C165" i="1" s="1"/>
  <c r="H151" i="1"/>
  <c r="H154" i="1" s="1"/>
  <c r="C172" i="1" s="1"/>
  <c r="C173" i="1" s="1"/>
  <c r="C163" i="1"/>
  <c r="C162" i="1"/>
  <c r="C164" i="1"/>
  <c r="C166" i="1" s="1"/>
  <c r="C176" i="1" l="1"/>
</calcChain>
</file>

<file path=xl/sharedStrings.xml><?xml version="1.0" encoding="utf-8"?>
<sst xmlns="http://schemas.openxmlformats.org/spreadsheetml/2006/main" count="210" uniqueCount="120">
  <si>
    <t>MODELO DE PLANILHA DE FORMAÇÃO DE PREÇOS</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</si>
  <si>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</si>
  <si>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</si>
  <si>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</si>
  <si>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</si>
  <si>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</si>
  <si>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Observar as regras estabelecidas no item 4 do Termo de Referência.</t>
  </si>
  <si>
    <t>ESPAÇO FÍSICO</t>
  </si>
  <si>
    <t>Item</t>
  </si>
  <si>
    <t>Descrição</t>
  </si>
  <si>
    <t>Quantidade</t>
  </si>
  <si>
    <t>(a)</t>
  </si>
  <si>
    <t>Quant. de Diárias</t>
  </si>
  <si>
    <t>(b)</t>
  </si>
  <si>
    <t>Valor Unitário </t>
  </si>
  <si>
    <t>(R$)</t>
  </si>
  <si>
    <t>(c)</t>
  </si>
  <si>
    <t>Valor Total do Item </t>
  </si>
  <si>
    <t>(d) = (a) x (b) x (c)</t>
  </si>
  <si>
    <t>VALOR TOTAL DO ESPAÇO FÍSICO →</t>
  </si>
  <si>
    <t>INFRAESTRUTURA</t>
  </si>
  <si>
    <t>Local de Instalação/Macro Descrição</t>
  </si>
  <si>
    <t>Medida</t>
  </si>
  <si>
    <t>Valor Unitário </t>
  </si>
  <si>
    <t>Valor Total do Item </t>
  </si>
  <si>
    <t>SALA PARA REUNIÃO DE PLENÁRIO</t>
  </si>
  <si>
    <t>Unidade</t>
  </si>
  <si>
    <t>CADEIRAS: confortáveis e ergonômicas, de cor escura, mantendo o mesmo padrão (cor e formato), para os ouvintes da Plenária.</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</si>
  <si>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</si>
  <si>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TELA DE PROJEÇÃO: deve possuir largura mínima de 3,50m e altura mínima de 2,20m; cor branca; bordas pretas nas laterais; superfície 100% plana sem rugas; formato 16:9 ou 16:10.</t>
  </si>
  <si>
    <t>INTERFACE DE ÁUDIO PROFISSIONAL USB 2X2: deve possuir 2 conectores de entrada e 2 de saída para conexão do notebook com a mesa de som.</t>
  </si>
  <si>
    <t>NOTEBOOK: deve possuir as seguintes configurações mínimas: 4GB de memória ram, Microsoft Windows 10 ou 11, mínimo de 50GB de espaço em disco livre, armazenamento primário em SSD, entrada RJ45, Microsoft Word Excel, PowerPoint, Teams, instalados e funcionais, tela de no mínimo 14", entradas/adaptadores necessários para conectar simultaneamente: um (1) projetor HDMI, uma Câmera USB (1), um (1) mouse, um (1) passador de slides, uma (1) interface de áudio USB.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</si>
  <si>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</si>
  <si>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</si>
  <si>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</si>
  <si>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SALA PARA PRESIDÊNCIA</t>
  </si>
  <si>
    <t>VALOR TOTAL INFRAESTRUTURA →</t>
  </si>
  <si>
    <t>RECURSOS HUMANOS</t>
  </si>
  <si>
    <t>Período</t>
  </si>
  <si>
    <t>Quant. de Profissional</t>
  </si>
  <si>
    <t>VALOR TOTAL RECURSOS HUMANOS →</t>
  </si>
  <si>
    <t>ALIMENTAÇÃO</t>
  </si>
  <si>
    <t>Quant. de serviços/mesas</t>
  </si>
  <si>
    <t>Serviços x Quantidade</t>
  </si>
  <si>
    <t>(c) = a x b</t>
  </si>
  <si>
    <t>(d)</t>
  </si>
  <si>
    <t>(e) = (c) x (d)</t>
  </si>
  <si>
    <t>P/ pessoa</t>
  </si>
  <si>
    <t>P/ galão</t>
  </si>
  <si>
    <t>P/ garrafa</t>
  </si>
  <si>
    <t>VALOR TOTAL ALIMENTAÇÃO →</t>
  </si>
  <si>
    <t>VALOR TOTAL DO GRUPO 1 →</t>
  </si>
  <si>
    <t>GRUPO 2</t>
  </si>
  <si>
    <t>TRANSPORTE</t>
  </si>
  <si>
    <t>Quant. de carro</t>
  </si>
  <si>
    <t>VALOR TOTAL TRANSPORTE →</t>
  </si>
  <si>
    <t>VALOR TOTAL DO GRUPO 2 →</t>
  </si>
  <si>
    <t>QUADRO-RESUMO DO CUSTO DA CONTRATAÇÃO</t>
  </si>
  <si>
    <t>GRUPO</t>
  </si>
  <si>
    <t>SERVIÇO</t>
  </si>
  <si>
    <t>VALOR TOTAL (R$)</t>
  </si>
  <si>
    <t>Espaço Físico</t>
  </si>
  <si>
    <t>Infraestrutura Física</t>
  </si>
  <si>
    <t>Recursos Humanos</t>
  </si>
  <si>
    <t>Alimentação (*)</t>
  </si>
  <si>
    <t>VALOR TOTAL DO GRUPO 1 → </t>
  </si>
  <si>
    <r>
      <t>(*)</t>
    </r>
    <r>
      <rPr>
        <b/>
        <sz val="11"/>
        <color theme="1"/>
        <rFont val="Calibri"/>
        <family val="2"/>
        <scheme val="minor"/>
      </rPr>
      <t xml:space="preserve"> </t>
    </r>
    <r>
      <rPr>
        <sz val="11"/>
        <color theme="1"/>
        <rFont val="Calibri"/>
        <family val="2"/>
        <scheme val="minor"/>
      </rPr>
      <t>Vide item 3.4.2 do Termo de Referência.</t>
    </r>
  </si>
  <si>
    <t>Transporte</t>
  </si>
  <si>
    <t>VALOR TOTAL DO GRUPO 2 → </t>
  </si>
  <si>
    <t>VALOR GLOBAL ESTIMADO DA CONTRATAÇÃO →</t>
  </si>
  <si>
    <t>Observações:</t>
  </si>
  <si>
    <t>RAZÃO SOCIAL DA EMPRESA: ________________________</t>
  </si>
  <si>
    <t>CNPJ: ________________________</t>
  </si>
  <si>
    <t>NOME DO REPRESENTANTE LEGAL DA EMPRESA: ________________________</t>
  </si>
  <si>
    <t>RG/CPF: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</si>
  <si>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</si>
  <si>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</si>
  <si>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3 do Termo de Referência, que contem a descrição detalhada.</t>
  </si>
  <si>
    <t>1. Não serão aceitos valores superiores aos descritos nas tabelas acima.</t>
  </si>
  <si>
    <t>18 (*)</t>
  </si>
  <si>
    <t>5. Os preços deverão ser expressos em moeda corrente nacional (Real) com no máximo 02 (duas) casas decimais.</t>
  </si>
  <si>
    <r>
      <rPr>
        <b/>
        <sz val="9"/>
        <color theme="1"/>
        <rFont val="Calibri"/>
        <family val="2"/>
        <scheme val="minor"/>
      </rPr>
      <t>3.</t>
    </r>
    <r>
      <rPr>
        <sz val="9"/>
        <color theme="1"/>
        <rFont val="Calibri"/>
        <family val="2"/>
        <scheme val="minor"/>
      </rPr>
      <t xml:space="preserve">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r>
  </si>
  <si>
    <r>
      <rPr>
        <b/>
        <sz val="9"/>
        <color theme="1"/>
        <rFont val="Calibri"/>
        <family val="2"/>
        <scheme val="minor"/>
      </rPr>
      <t>2.</t>
    </r>
    <r>
      <rPr>
        <sz val="9"/>
        <color theme="1"/>
        <rFont val="Calibri"/>
        <family val="2"/>
        <scheme val="minor"/>
      </rPr>
      <t xml:space="preserve">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r>
  </si>
  <si>
    <t>SALA PARA A PRESIDÊNCIA: deve comportar 10 (dez) pessoas sentadas em formato "U", com disponibilidade física e elétrica para instalação de equipamentos e iluminação. Para o período de 22/08/2023 a 24/08/2023</t>
  </si>
  <si>
    <t>MESA EM FORMATO “U”: com no mínimo 75 cm de largura, para 20 pessoas, com toalha de mesa adequada, com comprimento suficiente para ocultar as pernas dos participantes, de cor escura, com 30 pontos de energia (se necessário, devem ser fornecidas extensões, adaptadores e/ou outros itens para possibilitar o acesso aos pontos de energia que deverão estar devidamente oculto do público)</t>
  </si>
  <si>
    <t>CADEIRAS ERGONÔMICAS: para os Conselheiros Federais. Com braços, giratórias, altura regulável, de cor escura (preta ou azul), mantendo o mesmo padrão (cor e formato)</t>
  </si>
  <si>
    <t>MESAS DO TIPO PRANCHÃO: com toalhas de mesa adequadas e suficientes, preferencialmente de malha e cor escura. Ao menos duas das mesas devem ficar próximas aos Presidente e Vice-Presidente. Devem ser fornecidas extensões, adaptadores e/ou outros itens para possibilitar o acesso a três pontos de energia, três para cada mesa/pranchão</t>
  </si>
  <si>
    <t>MESAS DO TIPO PRANCHÃO: com toalhas de mesa adequadas, de cor escura. Para colocar processos, documentos, materiais e equipamentos. Devem ser fornecidas extensões, adaptadores e/ou outros itens para possibilitar o acesso a três pontos de energia, três para cada mesa/pranchão.</t>
  </si>
  <si>
    <t xml:space="preserve">BORRIFADORES: de 500ml com álcool 70%
</t>
  </si>
  <si>
    <t xml:space="preserve">TRIBUNA: em acrílico (aprox. 1,20m altura x 50 cm largura x 40 cm prof.)
</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</si>
  <si>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</si>
  <si>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</si>
  <si>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</si>
  <si>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REPRODUTOR DE SOM/MESA DE SOM: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Nível de serviço: em caso de indisponibilidade em qualquer funcionalidade do equipamento, deverá ser efetuado o reparo ou reposição em até 60 minutos, após, a cada 30 minutos será aplicado o desconto no valor da locação do item conforme cláusulas contratuais</t>
  </si>
  <si>
    <t xml:space="preserve">MESA: em formato “U” que comporte 10 pessoas.
</t>
  </si>
  <si>
    <t xml:space="preserve">	
CADEIRAS: acolchoadas e ergonômicas.</t>
  </si>
  <si>
    <t xml:space="preserve">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  
</t>
  </si>
  <si>
    <r>
      <t>De 20 a 24/08</t>
    </r>
    <r>
      <rPr>
        <sz val="11"/>
        <color rgb="FF000000"/>
        <rFont val="Calibri"/>
        <family val="2"/>
        <scheme val="minor"/>
      </rPr>
      <t>: de 8h a 18h, com intervalo de duas horas de almoço (8 horas)</t>
    </r>
  </si>
  <si>
    <r>
      <t>Dia 25/08</t>
    </r>
    <r>
      <rPr>
        <sz val="11"/>
        <color rgb="FF000000"/>
        <rFont val="Calibri"/>
        <family val="2"/>
        <scheme val="minor"/>
      </rPr>
      <t>: de 8h a 12h (4 horas)</t>
    </r>
  </si>
  <si>
    <t>TÉCNICO EM ÁUDIO E VÍDEO: profissional capacitado para instalação, configuração e operação de equipamentos (mesa de som, projetor multimídia, microfones, sistema de som) para realização dos serviços durante todos os dias do evento bem como o monitoramento e controle de interferências, microfonias ou quaisquer intercorrências relacionadas à operação do som durante o evento.</t>
  </si>
  <si>
    <t>De 21 a 24/08: de 8h a 18h, com intervalo de duas horas de almoço (8 horas)</t>
  </si>
  <si>
    <t>Dia 25/08: de 8h a 12h (4 horas)</t>
  </si>
  <si>
    <t>AUXILIAR DE LIMPEZA: profissional capacitado para auxiliar na limpeza do local da reunião durante os dias da reunião.</t>
  </si>
  <si>
    <t>GARÇOM: profissional capacitado para atender o plenário durante os dias da reunião. Os (as) profissionais devem possuir experiência como garçom, além de características pessoais, como dinamismo e simpatia. Traje: terno, vestido ou uniforme (cor preta) e sapato social (cor preta).</t>
  </si>
  <si>
    <r>
      <t>COFFEE BREAK</t>
    </r>
    <r>
      <rPr>
        <sz val="9"/>
        <color rgb="FF000000"/>
        <rFont val="Calibri"/>
        <family val="2"/>
        <scheme val="minor"/>
      </rPr>
      <t>: nos dias 21 a 24/08/23, no período vespertino, a ser servido no local da reunião</t>
    </r>
    <r>
      <rPr>
        <i/>
        <sz val="9"/>
        <color rgb="FF000000"/>
        <rFont val="Calibri"/>
        <family val="2"/>
        <scheme val="minor"/>
      </rPr>
      <t>.</t>
    </r>
  </si>
  <si>
    <t>ÁGUA: 03 (três) garrafas de 20L por dia, de 20 a 24/08/2023 e 01 (uma) para o dia 25/08/2023.</t>
  </si>
  <si>
    <t>CAFÉ: 04 (quatro) garrafas de café de 2L por dia, de 20 a 24/08/2023, sendo 02 (duas) no período matutino e 02 (duas) no período vespertino, e 02 (duas) garrafas de café para o dia 25/08/2023.</t>
  </si>
  <si>
    <t>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21 a 25/08/2023, devendo ficar disponível das 8h às 20h, na cidade de Maceió/AL.</t>
  </si>
  <si>
    <t>LOCAÇÃO DE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20 a 25/08/2023, das 8h às 20h, na cidade de Maceió/AL.</t>
  </si>
  <si>
    <t>TELEFONE FIXO DE CONTATO NA EMPRESA: ________________________</t>
  </si>
  <si>
    <t>BANCO: __________________________</t>
  </si>
  <si>
    <t>CONTA CORRENTE: ______________________</t>
  </si>
  <si>
    <t>4. A licitante deverá preencher apresentar proposta de preços com as informações do local/espaço para realização do evento, conforme modelo de planilha de formação de preços - Anexo A do Termo de Referência, e enviar com todas as documentações exigidas neste Edital.</t>
  </si>
  <si>
    <t>SALA PARA A REUNIÃO DE PLENÁRIO: com, no mínimo, 260m² e largura mínima de 10m, livre de colunas, devendo comportar 60 (sessenta) pessoas, sendo: 20 (vinte) pessoas sentadas em formato "U", 20 (vinte) pessoas sentadas em formato escolar e 20 (vinte) pessoas sentadas em formato auditório, conforme imagem de referência do Anexo B deste TR Para o período de 20/08/2023 a 25/08/2023.</t>
  </si>
  <si>
    <r>
      <t>LOCAL E DATA:</t>
    </r>
    <r>
      <rPr>
        <sz val="11"/>
        <color theme="1"/>
        <rFont val="Calibri"/>
        <family val="2"/>
        <scheme val="minor"/>
      </rPr>
      <t xml:space="preserve"> ________________________</t>
    </r>
  </si>
  <si>
    <r>
      <t xml:space="preserve">TELEFONE CELULAR: </t>
    </r>
    <r>
      <rPr>
        <sz val="12"/>
        <color rgb="FF000000"/>
        <rFont val="Calibri"/>
        <family val="2"/>
        <scheme val="minor"/>
      </rPr>
      <t>__________________________</t>
    </r>
  </si>
  <si>
    <r>
      <t xml:space="preserve">ENDEREÇO COMPLETO: </t>
    </r>
    <r>
      <rPr>
        <sz val="12"/>
        <color rgb="FF000000"/>
        <rFont val="Calibri"/>
        <family val="2"/>
        <scheme val="minor"/>
      </rPr>
      <t>________________________</t>
    </r>
  </si>
  <si>
    <r>
      <t xml:space="preserve">E-MAIL: </t>
    </r>
    <r>
      <rPr>
        <sz val="12"/>
        <color rgb="FF000000"/>
        <rFont val="Calibri"/>
        <family val="2"/>
        <scheme val="minor"/>
      </rPr>
      <t>__________________________</t>
    </r>
  </si>
  <si>
    <r>
      <t xml:space="preserve">AGÊNCIA: </t>
    </r>
    <r>
      <rPr>
        <sz val="12"/>
        <color rgb="FF000000"/>
        <rFont val="Calibri"/>
        <family val="2"/>
        <scheme val="minor"/>
      </rPr>
      <t>_________________________</t>
    </r>
  </si>
  <si>
    <t>ANEXO A DO TERMO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</si>
</sst>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21" x14ac:knownFonts="1">
    <font>
      <sz val="11"/>
      <color theme="1"/>
      <name val="Calibri"/>
      <family val="2"/>
      <scheme val="minor"/>
    </font>
    <font>
      <b/>
      <sz val="11"/>
      <color theme="1"/>
      <name val="Calibri"/>
      <family val="2"/>
      <scheme val="minor"/>
    </font>
    <font>
      <b/>
      <u/>
      <sz val="11"/>
      <color theme="1"/>
      <name val="Calibri"/>
      <family val="2"/>
      <scheme val="minor"/>
    </font>
    <font>
      <b/>
      <sz val="9"/>
      <color theme="1"/>
      <name val="Calibri"/>
      <family val="2"/>
      <scheme val="minor"/>
    </font>
    <font>
      <sz val="9"/>
      <color theme="1"/>
      <name val="Calibri"/>
      <family val="2"/>
      <scheme val="minor"/>
    </font>
    <font>
      <u/>
      <sz val="9"/>
      <color theme="1"/>
      <name val="Calibri"/>
      <family val="2"/>
      <scheme val="minor"/>
    </font>
    <font>
      <b/>
      <sz val="14"/>
      <color theme="1"/>
      <name val="Calibri"/>
      <family val="2"/>
      <scheme val="minor"/>
    </font>
    <font>
      <b/>
      <sz val="15"/>
      <color theme="1"/>
      <name val="Calibri"/>
      <family val="2"/>
      <scheme val="minor"/>
    </font>
    <font>
      <b/>
      <sz val="12"/>
      <color rgb="FF000000"/>
      <name val="Calibri"/>
      <family val="2"/>
      <scheme val="minor"/>
    </font>
    <font>
      <b/>
      <u/>
      <sz val="15"/>
      <color theme="1"/>
      <name val="Calibri"/>
      <family val="2"/>
      <scheme val="minor"/>
    </font>
    <font>
      <b/>
      <sz val="12"/>
      <color theme="1"/>
      <name val="Calibri"/>
      <family val="2"/>
      <scheme val="minor"/>
    </font>
    <font>
      <b/>
      <sz val="16"/>
      <color theme="1"/>
      <name val="Calibri"/>
      <family val="2"/>
      <scheme val="minor"/>
    </font>
    <font>
      <sz val="9"/>
      <color rgb="FF000000"/>
      <name val="Calibri"/>
      <family val="2"/>
      <scheme val="minor"/>
    </font>
    <font>
      <sz val="12"/>
      <color rgb="FF000000"/>
      <name val="Calibri"/>
      <family val="2"/>
    </font>
    <font>
      <sz val="9"/>
      <color rgb="FF000000"/>
      <name val="Calibri"/>
      <family val="2"/>
    </font>
    <font>
      <sz val="9"/>
      <color rgb="FF000000"/>
      <name val="Times New Roman"/>
      <family val="1"/>
    </font>
    <font>
      <u/>
      <sz val="11"/>
      <color rgb="FF000000"/>
      <name val="Calibri"/>
      <family val="2"/>
      <scheme val="minor"/>
    </font>
    <font>
      <sz val="11"/>
      <color rgb="FF000000"/>
      <name val="Calibri"/>
      <family val="2"/>
      <scheme val="minor"/>
    </font>
    <font>
      <i/>
      <sz val="9"/>
      <color rgb="FF000000"/>
      <name val="Calibri"/>
      <family val="2"/>
      <scheme val="minor"/>
    </font>
    <font>
      <b/>
      <sz val="11"/>
      <name val="Calibri"/>
      <family val="2"/>
      <scheme val="minor"/>
    </font>
    <font>
      <sz val="12"/>
      <color rgb="FF000000"/>
      <name val="Calibri"/>
      <family val="2"/>
      <scheme val="minor"/>
    </font>
  </fonts>
  <fills count="8">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6">
    <xf numFmtId="0" fontId="0" fillId="0" borderId="0" xfId="0"/>
    <xf numFmtId="0" fontId="2" fillId="0" borderId="0" xfId="0" applyFont="1"/>
    <xf numFmtId="0" fontId="3"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3" xfId="0" applyFont="1" applyFill="1" applyBorder="1" applyAlignment="1">
      <alignment horizontal="center" vertical="center" wrapText="1"/>
    </xf>
    <xf numFmtId="0" fontId="0" fillId="2" borderId="4" xfId="0"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3" fillId="2" borderId="8" xfId="0" applyFont="1" applyFill="1" applyBorder="1" applyAlignment="1">
      <alignment vertical="center" wrapText="1"/>
    </xf>
    <xf numFmtId="0" fontId="0" fillId="2" borderId="4" xfId="0" applyFill="1" applyBorder="1" applyAlignment="1">
      <alignment vertical="center" wrapText="1"/>
    </xf>
    <xf numFmtId="0" fontId="0" fillId="0" borderId="0" xfId="0" applyAlignment="1">
      <alignment horizontal="left" vertical="center" indent="15"/>
    </xf>
    <xf numFmtId="0" fontId="3" fillId="2" borderId="10" xfId="0" applyFont="1" applyFill="1" applyBorder="1" applyAlignment="1">
      <alignment vertical="center" wrapText="1"/>
    </xf>
    <xf numFmtId="0" fontId="3" fillId="2" borderId="12" xfId="0" applyFont="1" applyFill="1" applyBorder="1" applyAlignment="1">
      <alignment vertical="center" wrapText="1"/>
    </xf>
    <xf numFmtId="0" fontId="0" fillId="0" borderId="17" xfId="0" applyBorder="1"/>
    <xf numFmtId="0" fontId="0" fillId="0" borderId="18" xfId="0" applyBorder="1"/>
    <xf numFmtId="0" fontId="0" fillId="0" borderId="19" xfId="0" applyBorder="1"/>
    <xf numFmtId="0" fontId="8" fillId="0" borderId="20" xfId="0" applyFont="1" applyBorder="1"/>
    <xf numFmtId="0" fontId="0" fillId="0" borderId="21" xfId="0" applyBorder="1"/>
    <xf numFmtId="0" fontId="0" fillId="0" borderId="20" xfId="0" applyBorder="1"/>
    <xf numFmtId="0" fontId="0" fillId="0" borderId="22" xfId="0" applyBorder="1"/>
    <xf numFmtId="0" fontId="0" fillId="0" borderId="23" xfId="0" applyBorder="1"/>
    <xf numFmtId="0" fontId="0" fillId="0" borderId="24" xfId="0" applyBorder="1"/>
    <xf numFmtId="0" fontId="1" fillId="0" borderId="0" xfId="0" applyFont="1" applyAlignment="1">
      <alignment horizontal="left"/>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3" borderId="5"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164" fontId="1" fillId="3" borderId="1" xfId="0" applyNumberFormat="1"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164" fontId="1" fillId="3" borderId="16"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11" fillId="4" borderId="1" xfId="0" applyNumberFormat="1" applyFont="1" applyFill="1" applyBorder="1" applyAlignment="1">
      <alignment vertical="center" wrapText="1"/>
    </xf>
    <xf numFmtId="0" fontId="3" fillId="0" borderId="0" xfId="0" applyFont="1" applyAlignment="1">
      <alignment horizontal="left" vertical="center" wrapText="1"/>
    </xf>
    <xf numFmtId="0" fontId="4" fillId="0" borderId="1" xfId="0" applyFont="1" applyBorder="1" applyAlignment="1">
      <alignment horizontal="left" vertical="center" wrapText="1"/>
    </xf>
    <xf numFmtId="0" fontId="1" fillId="7" borderId="1" xfId="0" applyFont="1" applyFill="1" applyBorder="1" applyAlignment="1">
      <alignment horizontal="center" vertical="center" wrapText="1"/>
    </xf>
    <xf numFmtId="164" fontId="1" fillId="7" borderId="1" xfId="0" applyNumberFormat="1" applyFont="1" applyFill="1" applyBorder="1" applyAlignment="1">
      <alignment horizontal="center" vertical="center" wrapText="1"/>
    </xf>
    <xf numFmtId="164" fontId="10" fillId="7" borderId="1" xfId="0" applyNumberFormat="1" applyFont="1" applyFill="1" applyBorder="1" applyAlignment="1">
      <alignment horizontal="center" vertical="center" wrapText="1"/>
    </xf>
    <xf numFmtId="0" fontId="7" fillId="5" borderId="0" xfId="0" applyFont="1" applyFill="1" applyAlignment="1">
      <alignment horizontal="center" vertical="center"/>
    </xf>
    <xf numFmtId="0" fontId="12" fillId="0" borderId="0" xfId="0" applyFont="1" applyAlignment="1">
      <alignment wrapText="1"/>
    </xf>
    <xf numFmtId="0" fontId="14"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8" fillId="0" borderId="0" xfId="0" applyFont="1" applyAlignment="1">
      <alignment wrapText="1"/>
    </xf>
    <xf numFmtId="0" fontId="8" fillId="0" borderId="0" xfId="0" applyFont="1"/>
    <xf numFmtId="0" fontId="1" fillId="0" borderId="0" xfId="0" applyFont="1"/>
    <xf numFmtId="0" fontId="7" fillId="0" borderId="0" xfId="0" applyFont="1" applyAlignment="1">
      <alignment horizontal="center" vertical="center"/>
    </xf>
    <xf numFmtId="164" fontId="0" fillId="0" borderId="0" xfId="0" applyNumberFormat="1"/>
    <xf numFmtId="0" fontId="12" fillId="5" borderId="0" xfId="0" applyFont="1" applyFill="1" applyAlignment="1">
      <alignment wrapText="1"/>
    </xf>
    <xf numFmtId="0" fontId="9" fillId="0" borderId="0" xfId="0" applyFont="1" applyAlignment="1">
      <alignment horizontal="center"/>
    </xf>
    <xf numFmtId="0" fontId="7" fillId="0" borderId="0" xfId="0" applyFont="1" applyAlignment="1">
      <alignment horizont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9" fillId="0" borderId="0" xfId="0" applyFont="1" applyAlignment="1">
      <alignment horizontal="center" vertic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7" fillId="6"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 fillId="0" borderId="0" xfId="0" applyFont="1" applyAlignment="1">
      <alignment horizontal="left"/>
    </xf>
    <xf numFmtId="0" fontId="3"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164" fontId="1" fillId="3" borderId="2" xfId="0" applyNumberFormat="1" applyFont="1" applyFill="1" applyBorder="1" applyAlignment="1">
      <alignment horizontal="center" vertical="center" wrapText="1"/>
    </xf>
    <xf numFmtId="164" fontId="1" fillId="3" borderId="3" xfId="0" applyNumberFormat="1" applyFont="1" applyFill="1" applyBorder="1" applyAlignment="1">
      <alignment horizontal="center" vertical="center" wrapText="1"/>
    </xf>
    <xf numFmtId="164" fontId="1" fillId="3" borderId="4" xfId="0" applyNumberFormat="1" applyFont="1" applyFill="1" applyBorder="1" applyAlignment="1">
      <alignment horizontal="center" vertical="center" wrapText="1"/>
    </xf>
    <xf numFmtId="164" fontId="1" fillId="5" borderId="2" xfId="0" applyNumberFormat="1" applyFont="1" applyFill="1" applyBorder="1" applyAlignment="1">
      <alignment horizontal="center" vertical="center" wrapText="1"/>
    </xf>
    <xf numFmtId="164" fontId="1" fillId="5" borderId="3" xfId="0" applyNumberFormat="1" applyFont="1" applyFill="1" applyBorder="1" applyAlignment="1">
      <alignment horizontal="center" vertical="center" wrapText="1"/>
    </xf>
    <xf numFmtId="164" fontId="1" fillId="5" borderId="4"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7" fillId="0" borderId="0" xfId="0" applyFont="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5" xfId="0" applyFont="1" applyFill="1" applyBorder="1" applyAlignment="1">
      <alignment horizontal="center" vertical="center" wrapText="1"/>
    </xf>
    <xf numFmtId="0" fontId="14" fillId="0" borderId="5"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7" xfId="0" applyFont="1" applyBorder="1" applyAlignment="1">
      <alignment horizontal="justify"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7" fillId="5" borderId="0" xfId="0" applyFont="1" applyFill="1" applyAlignment="1">
      <alignment horizontal="center" vertical="center"/>
    </xf>
    <xf numFmtId="0" fontId="1" fillId="3" borderId="7"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7" borderId="5"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3" borderId="8" xfId="0" applyFont="1" applyFill="1" applyBorder="1" applyAlignment="1">
      <alignment vertical="center" wrapText="1"/>
    </xf>
    <xf numFmtId="0" fontId="4" fillId="3" borderId="9" xfId="0" applyFont="1" applyFill="1" applyBorder="1" applyAlignment="1">
      <alignment vertical="center" wrapText="1"/>
    </xf>
    <xf numFmtId="0" fontId="4" fillId="3" borderId="10" xfId="0" applyFont="1" applyFill="1" applyBorder="1" applyAlignment="1">
      <alignment vertical="center" wrapText="1"/>
    </xf>
    <xf numFmtId="0" fontId="4" fillId="3" borderId="11" xfId="0" applyFont="1" applyFill="1" applyBorder="1" applyAlignment="1">
      <alignment vertical="center" wrapText="1"/>
    </xf>
    <xf numFmtId="0" fontId="4" fillId="3" borderId="12" xfId="0" applyFont="1" applyFill="1" applyBorder="1" applyAlignment="1">
      <alignment vertical="center" wrapText="1"/>
    </xf>
    <xf numFmtId="0" fontId="4" fillId="3" borderId="13" xfId="0" applyFont="1" applyFill="1" applyBorder="1" applyAlignment="1">
      <alignment vertical="center" wrapText="1"/>
    </xf>
    <xf numFmtId="0" fontId="16" fillId="0" borderId="2" xfId="0" applyFont="1" applyBorder="1" applyAlignment="1">
      <alignment horizont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164" fontId="19" fillId="0"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B2B81-0472-4B9D-B7D4-FCBF2300EAF5}">
  <dimension ref="A1:L217"/>
  <sheetViews>
    <sheetView tabSelected="1" topLeftCell="A149" workbookViewId="0">
      <selection activeCell="K68" sqref="K68"/>
    </sheetView>
  </sheetViews>
  <sheetFormatPr defaultRowHeight="15" x14ac:dyDescent="0.25"/>
  <cols>
    <col min="1" max="1" width="8.5703125" customWidth="1"/>
    <col min="2" max="2" width="44.140625" customWidth="1"/>
    <col min="3" max="3" width="18.140625" customWidth="1"/>
    <col min="4" max="4" width="13.7109375" customWidth="1"/>
    <col min="5" max="5" width="12" customWidth="1"/>
    <col min="6" max="6" width="16.42578125" customWidth="1"/>
    <col min="7" max="7" width="10.85546875" customWidth="1"/>
    <col min="8" max="8" width="18.5703125" customWidth="1"/>
    <col min="9" max="9" width="14.85546875" customWidth="1"/>
    <col min="10" max="10" width="6.42578125" customWidth="1"/>
    <col min="11" max="11" width="8.42578125" customWidth="1"/>
    <col min="12" max="12" width="4.7109375" customWidth="1"/>
  </cols>
  <sheetData>
    <row r="1" spans="1:12" ht="48.75" customHeight="1" x14ac:dyDescent="0.25">
      <c r="A1" s="119" t="s">
        <v>119</v>
      </c>
      <c r="B1" s="119"/>
      <c r="C1" s="119"/>
      <c r="D1" s="119"/>
      <c r="E1" s="119"/>
      <c r="F1" s="119"/>
      <c r="G1" s="119"/>
      <c r="H1" s="119"/>
      <c r="I1" s="119"/>
      <c r="J1" s="119"/>
      <c r="K1" s="119"/>
      <c r="L1" s="119"/>
    </row>
    <row r="4" spans="1:12" ht="31.5" customHeight="1" x14ac:dyDescent="0.25">
      <c r="A4" s="120" t="s">
        <v>0</v>
      </c>
      <c r="B4" s="120"/>
      <c r="C4" s="120"/>
      <c r="D4" s="120"/>
      <c r="E4" s="120"/>
      <c r="F4" s="120"/>
      <c r="G4" s="120"/>
      <c r="H4" s="120"/>
      <c r="I4" s="120"/>
      <c r="J4" s="120"/>
      <c r="K4" s="120"/>
      <c r="L4" s="120"/>
    </row>
    <row r="7" spans="1:12" ht="40.5" customHeight="1" x14ac:dyDescent="0.25">
      <c r="A7" s="121" t="s">
        <v>75</v>
      </c>
      <c r="B7" s="121"/>
      <c r="C7" s="121"/>
      <c r="D7" s="121"/>
      <c r="E7" s="121"/>
      <c r="F7" s="121"/>
      <c r="G7" s="121"/>
      <c r="H7" s="121"/>
      <c r="I7" s="121"/>
      <c r="J7" s="121"/>
      <c r="K7" s="121"/>
      <c r="L7" s="121"/>
    </row>
    <row r="9" spans="1:12" ht="31.5" customHeight="1" x14ac:dyDescent="0.25">
      <c r="A9" s="121" t="s">
        <v>76</v>
      </c>
      <c r="B9" s="121"/>
      <c r="C9" s="121"/>
      <c r="D9" s="121"/>
      <c r="E9" s="121"/>
      <c r="F9" s="121"/>
      <c r="G9" s="121"/>
      <c r="H9" s="121"/>
      <c r="I9" s="121"/>
      <c r="J9" s="121"/>
      <c r="K9" s="121"/>
      <c r="L9" s="121"/>
    </row>
    <row r="11" spans="1:12" ht="30" customHeight="1" x14ac:dyDescent="0.25">
      <c r="A11" s="122" t="s">
        <v>77</v>
      </c>
      <c r="B11" s="122"/>
      <c r="C11" s="122"/>
      <c r="D11" s="122"/>
      <c r="E11" s="122"/>
      <c r="F11" s="122"/>
      <c r="G11" s="122"/>
      <c r="H11" s="122"/>
      <c r="I11" s="122"/>
      <c r="J11" s="122"/>
      <c r="K11" s="122"/>
      <c r="L11" s="122"/>
    </row>
    <row r="14" spans="1:12" ht="19.5" x14ac:dyDescent="0.25">
      <c r="A14" s="123" t="s">
        <v>1</v>
      </c>
      <c r="B14" s="123"/>
      <c r="C14" s="123"/>
      <c r="D14" s="123"/>
      <c r="E14" s="123"/>
      <c r="F14" s="123"/>
      <c r="G14" s="123"/>
      <c r="H14" s="123"/>
      <c r="I14" s="123"/>
      <c r="J14" s="123"/>
      <c r="K14" s="123"/>
      <c r="L14" s="123"/>
    </row>
    <row r="15" spans="1:12" ht="19.5" x14ac:dyDescent="0.25">
      <c r="A15" s="56"/>
      <c r="B15" s="56"/>
      <c r="C15" s="56"/>
      <c r="D15" s="56"/>
      <c r="E15" s="56"/>
      <c r="F15" s="56"/>
      <c r="G15" s="56"/>
      <c r="H15" s="56"/>
      <c r="I15" s="56"/>
      <c r="J15" s="56"/>
      <c r="K15" s="49"/>
      <c r="L15" s="49"/>
    </row>
    <row r="16" spans="1:12" ht="23.25" customHeight="1" x14ac:dyDescent="0.3">
      <c r="A16" s="59" t="s">
        <v>7</v>
      </c>
      <c r="B16" s="60"/>
      <c r="C16" s="60"/>
      <c r="D16" s="60"/>
      <c r="E16" s="60"/>
      <c r="F16" s="60"/>
      <c r="G16" s="60"/>
      <c r="H16" s="60"/>
      <c r="I16" s="60"/>
      <c r="J16" s="60"/>
      <c r="K16" s="60"/>
      <c r="L16" s="60"/>
    </row>
    <row r="17" spans="1:12" x14ac:dyDescent="0.25">
      <c r="A17" s="16"/>
      <c r="B17" s="17"/>
      <c r="C17" s="17"/>
      <c r="D17" s="17"/>
      <c r="E17" s="17"/>
      <c r="F17" s="17"/>
      <c r="G17" s="17"/>
      <c r="H17" s="17"/>
      <c r="I17" s="18"/>
    </row>
    <row r="18" spans="1:12" ht="15.75" x14ac:dyDescent="0.25">
      <c r="A18" s="19" t="s">
        <v>2</v>
      </c>
      <c r="I18" s="20"/>
    </row>
    <row r="19" spans="1:12" x14ac:dyDescent="0.25">
      <c r="A19" s="21"/>
      <c r="I19" s="20"/>
    </row>
    <row r="20" spans="1:12" x14ac:dyDescent="0.25">
      <c r="A20" s="21"/>
      <c r="I20" s="20"/>
    </row>
    <row r="21" spans="1:12" ht="15.75" x14ac:dyDescent="0.25">
      <c r="A21" s="19" t="s">
        <v>3</v>
      </c>
      <c r="I21" s="20"/>
    </row>
    <row r="22" spans="1:12" x14ac:dyDescent="0.25">
      <c r="A22" s="21"/>
      <c r="I22" s="20"/>
    </row>
    <row r="23" spans="1:12" x14ac:dyDescent="0.25">
      <c r="A23" s="21"/>
      <c r="I23" s="20"/>
    </row>
    <row r="24" spans="1:12" ht="15.75" x14ac:dyDescent="0.25">
      <c r="A24" s="19" t="s">
        <v>4</v>
      </c>
      <c r="I24" s="20"/>
    </row>
    <row r="25" spans="1:12" x14ac:dyDescent="0.25">
      <c r="A25" s="21"/>
      <c r="I25" s="20"/>
    </row>
    <row r="26" spans="1:12" x14ac:dyDescent="0.25">
      <c r="A26" s="21"/>
      <c r="I26" s="20"/>
    </row>
    <row r="27" spans="1:12" ht="15.75" x14ac:dyDescent="0.25">
      <c r="A27" s="19" t="s">
        <v>5</v>
      </c>
      <c r="I27" s="20"/>
    </row>
    <row r="28" spans="1:12" x14ac:dyDescent="0.25">
      <c r="A28" s="22"/>
      <c r="B28" s="23"/>
      <c r="C28" s="23"/>
      <c r="D28" s="23"/>
      <c r="E28" s="23"/>
      <c r="F28" s="23"/>
      <c r="G28" s="23"/>
      <c r="H28" s="23"/>
      <c r="I28" s="24"/>
    </row>
    <row r="30" spans="1:12" x14ac:dyDescent="0.25">
      <c r="A30" s="72" t="s">
        <v>6</v>
      </c>
      <c r="B30" s="72"/>
      <c r="C30" s="72"/>
      <c r="D30" s="72"/>
      <c r="E30" s="72"/>
      <c r="F30" s="72"/>
      <c r="G30" s="72"/>
      <c r="H30" s="72"/>
      <c r="I30" s="72"/>
      <c r="J30" s="72"/>
      <c r="K30" s="72"/>
      <c r="L30" s="72"/>
    </row>
    <row r="33" spans="1:12" x14ac:dyDescent="0.25">
      <c r="A33" s="67" t="s">
        <v>8</v>
      </c>
      <c r="B33" s="67" t="s">
        <v>9</v>
      </c>
      <c r="C33" s="2" t="s">
        <v>10</v>
      </c>
      <c r="D33" s="2" t="s">
        <v>12</v>
      </c>
      <c r="E33" s="2" t="s">
        <v>14</v>
      </c>
      <c r="F33" s="2" t="s">
        <v>17</v>
      </c>
    </row>
    <row r="34" spans="1:12" x14ac:dyDescent="0.25">
      <c r="A34" s="68"/>
      <c r="B34" s="68"/>
      <c r="C34" s="68" t="s">
        <v>11</v>
      </c>
      <c r="D34" s="68" t="s">
        <v>13</v>
      </c>
      <c r="E34" s="68" t="s">
        <v>15</v>
      </c>
      <c r="F34" s="68" t="s">
        <v>15</v>
      </c>
    </row>
    <row r="35" spans="1:12" ht="6.75" customHeight="1" x14ac:dyDescent="0.25">
      <c r="A35" s="68"/>
      <c r="B35" s="68"/>
      <c r="C35" s="68"/>
      <c r="D35" s="68"/>
      <c r="E35" s="68"/>
      <c r="F35" s="68"/>
    </row>
    <row r="36" spans="1:12" ht="7.5" customHeight="1" x14ac:dyDescent="0.25">
      <c r="A36" s="68"/>
      <c r="B36" s="68"/>
      <c r="C36" s="68"/>
      <c r="D36" s="68"/>
      <c r="E36" s="68" t="s">
        <v>16</v>
      </c>
      <c r="F36" s="68" t="s">
        <v>18</v>
      </c>
    </row>
    <row r="37" spans="1:12" ht="12.75" customHeight="1" x14ac:dyDescent="0.25">
      <c r="A37" s="73"/>
      <c r="B37" s="73"/>
      <c r="C37" s="12"/>
      <c r="D37" s="73"/>
      <c r="E37" s="73"/>
      <c r="F37" s="73"/>
    </row>
    <row r="38" spans="1:12" ht="105" customHeight="1" x14ac:dyDescent="0.25">
      <c r="A38" s="7">
        <v>1</v>
      </c>
      <c r="B38" s="45" t="s">
        <v>113</v>
      </c>
      <c r="C38" s="26">
        <v>1</v>
      </c>
      <c r="D38" s="26">
        <v>6</v>
      </c>
      <c r="E38" s="36">
        <v>3000</v>
      </c>
      <c r="F38" s="36">
        <f>D38*E38</f>
        <v>18000</v>
      </c>
    </row>
    <row r="39" spans="1:12" ht="70.5" customHeight="1" x14ac:dyDescent="0.25">
      <c r="A39" s="9">
        <v>2</v>
      </c>
      <c r="B39" s="10" t="s">
        <v>83</v>
      </c>
      <c r="C39" s="27">
        <v>1</v>
      </c>
      <c r="D39" s="27">
        <v>3</v>
      </c>
      <c r="E39" s="37">
        <v>800</v>
      </c>
      <c r="F39" s="38">
        <f>D39*E39</f>
        <v>2400</v>
      </c>
    </row>
    <row r="40" spans="1:12" ht="26.25" customHeight="1" x14ac:dyDescent="0.25">
      <c r="A40" s="74" t="s">
        <v>19</v>
      </c>
      <c r="B40" s="75"/>
      <c r="C40" s="75"/>
      <c r="D40" s="75"/>
      <c r="E40" s="76"/>
      <c r="F40" s="36">
        <f>SUM(F38:F39)</f>
        <v>20400</v>
      </c>
    </row>
    <row r="44" spans="1:12" ht="24" customHeight="1" x14ac:dyDescent="0.25">
      <c r="A44" s="63" t="s">
        <v>20</v>
      </c>
      <c r="B44" s="63"/>
      <c r="C44" s="63"/>
      <c r="D44" s="63"/>
      <c r="E44" s="63"/>
      <c r="F44" s="63"/>
      <c r="G44" s="63"/>
      <c r="H44" s="63"/>
      <c r="I44" s="63"/>
      <c r="J44" s="63"/>
      <c r="K44" s="63"/>
      <c r="L44" s="63"/>
    </row>
    <row r="47" spans="1:12" ht="24" customHeight="1" x14ac:dyDescent="0.25">
      <c r="A47" s="67" t="s">
        <v>8</v>
      </c>
      <c r="B47" s="67" t="s">
        <v>9</v>
      </c>
      <c r="C47" s="67" t="s">
        <v>21</v>
      </c>
      <c r="D47" s="67" t="s">
        <v>10</v>
      </c>
      <c r="E47" s="67" t="s">
        <v>22</v>
      </c>
      <c r="F47" s="67" t="s">
        <v>12</v>
      </c>
      <c r="G47" s="67" t="s">
        <v>23</v>
      </c>
      <c r="H47" s="67" t="s">
        <v>24</v>
      </c>
    </row>
    <row r="48" spans="1:12" x14ac:dyDescent="0.25">
      <c r="A48" s="68"/>
      <c r="B48" s="68"/>
      <c r="C48" s="68"/>
      <c r="D48" s="68"/>
      <c r="E48" s="68"/>
      <c r="F48" s="68"/>
      <c r="G48" s="68"/>
      <c r="H48" s="68"/>
    </row>
    <row r="49" spans="1:8" x14ac:dyDescent="0.25">
      <c r="A49" s="68"/>
      <c r="B49" s="68"/>
      <c r="C49" s="68"/>
      <c r="D49" s="4" t="s">
        <v>11</v>
      </c>
      <c r="E49" s="68"/>
      <c r="F49" s="68" t="s">
        <v>13</v>
      </c>
      <c r="G49" s="4" t="s">
        <v>15</v>
      </c>
      <c r="H49" s="4" t="s">
        <v>15</v>
      </c>
    </row>
    <row r="50" spans="1:8" x14ac:dyDescent="0.25">
      <c r="A50" s="68"/>
      <c r="B50" s="68"/>
      <c r="C50" s="68"/>
      <c r="D50" s="3"/>
      <c r="E50" s="68"/>
      <c r="F50" s="68"/>
      <c r="G50" s="3"/>
      <c r="H50" s="3"/>
    </row>
    <row r="51" spans="1:8" x14ac:dyDescent="0.25">
      <c r="A51" s="73"/>
      <c r="B51" s="73"/>
      <c r="C51" s="73"/>
      <c r="D51" s="5"/>
      <c r="E51" s="73"/>
      <c r="F51" s="5"/>
      <c r="G51" s="6" t="s">
        <v>16</v>
      </c>
      <c r="H51" s="6" t="s">
        <v>18</v>
      </c>
    </row>
    <row r="52" spans="1:8" ht="109.5" customHeight="1" x14ac:dyDescent="0.25">
      <c r="A52" s="7">
        <v>3</v>
      </c>
      <c r="B52" s="8" t="s">
        <v>84</v>
      </c>
      <c r="C52" s="26" t="s">
        <v>25</v>
      </c>
      <c r="D52" s="26">
        <v>1</v>
      </c>
      <c r="E52" s="26" t="s">
        <v>26</v>
      </c>
      <c r="F52" s="26">
        <v>6</v>
      </c>
      <c r="G52" s="36">
        <v>116</v>
      </c>
      <c r="H52" s="36">
        <f>D52*F52*G52</f>
        <v>696</v>
      </c>
    </row>
    <row r="53" spans="1:8" ht="58.5" customHeight="1" x14ac:dyDescent="0.25">
      <c r="A53" s="9">
        <v>4</v>
      </c>
      <c r="B53" s="10" t="s">
        <v>85</v>
      </c>
      <c r="C53" s="27" t="s">
        <v>25</v>
      </c>
      <c r="D53" s="27">
        <v>20</v>
      </c>
      <c r="E53" s="27" t="s">
        <v>26</v>
      </c>
      <c r="F53" s="27">
        <v>6</v>
      </c>
      <c r="G53" s="37">
        <v>63.33</v>
      </c>
      <c r="H53" s="38">
        <f t="shared" ref="H53:H73" si="0">D53*F53*G53</f>
        <v>7599.5999999999995</v>
      </c>
    </row>
    <row r="54" spans="1:8" ht="92.25" customHeight="1" x14ac:dyDescent="0.25">
      <c r="A54" s="7">
        <v>5</v>
      </c>
      <c r="B54" s="8" t="s">
        <v>86</v>
      </c>
      <c r="C54" s="26" t="s">
        <v>25</v>
      </c>
      <c r="D54" s="26">
        <v>10</v>
      </c>
      <c r="E54" s="26" t="s">
        <v>26</v>
      </c>
      <c r="F54" s="26">
        <v>6</v>
      </c>
      <c r="G54" s="36">
        <v>25</v>
      </c>
      <c r="H54" s="36">
        <f t="shared" si="0"/>
        <v>1500</v>
      </c>
    </row>
    <row r="55" spans="1:8" ht="72.75" x14ac:dyDescent="0.25">
      <c r="A55" s="9">
        <v>6</v>
      </c>
      <c r="B55" s="50" t="s">
        <v>87</v>
      </c>
      <c r="C55" s="27" t="s">
        <v>25</v>
      </c>
      <c r="D55" s="27">
        <v>6</v>
      </c>
      <c r="E55" s="27" t="s">
        <v>26</v>
      </c>
      <c r="F55" s="27">
        <v>6</v>
      </c>
      <c r="G55" s="37">
        <v>25</v>
      </c>
      <c r="H55" s="38">
        <f t="shared" si="0"/>
        <v>900</v>
      </c>
    </row>
    <row r="56" spans="1:8" ht="53.25" customHeight="1" x14ac:dyDescent="0.25">
      <c r="A56" s="7">
        <v>7</v>
      </c>
      <c r="B56" s="8" t="s">
        <v>27</v>
      </c>
      <c r="C56" s="26" t="s">
        <v>25</v>
      </c>
      <c r="D56" s="26">
        <v>40</v>
      </c>
      <c r="E56" s="26" t="s">
        <v>26</v>
      </c>
      <c r="F56" s="26">
        <v>6</v>
      </c>
      <c r="G56" s="36">
        <v>9.3000000000000007</v>
      </c>
      <c r="H56" s="36">
        <f t="shared" si="0"/>
        <v>2232</v>
      </c>
    </row>
    <row r="57" spans="1:8" ht="54" customHeight="1" x14ac:dyDescent="0.25">
      <c r="A57" s="9">
        <v>8</v>
      </c>
      <c r="B57" s="10" t="s">
        <v>88</v>
      </c>
      <c r="C57" s="27" t="s">
        <v>25</v>
      </c>
      <c r="D57" s="27">
        <v>5</v>
      </c>
      <c r="E57" s="27" t="s">
        <v>26</v>
      </c>
      <c r="F57" s="27">
        <v>6</v>
      </c>
      <c r="G57" s="37">
        <v>3.3</v>
      </c>
      <c r="H57" s="38">
        <f t="shared" si="0"/>
        <v>99</v>
      </c>
    </row>
    <row r="58" spans="1:8" ht="36" x14ac:dyDescent="0.25">
      <c r="A58" s="7">
        <v>9</v>
      </c>
      <c r="B58" s="8" t="s">
        <v>89</v>
      </c>
      <c r="C58" s="26" t="s">
        <v>25</v>
      </c>
      <c r="D58" s="26">
        <v>1</v>
      </c>
      <c r="E58" s="26" t="s">
        <v>26</v>
      </c>
      <c r="F58" s="26">
        <v>6</v>
      </c>
      <c r="G58" s="36">
        <v>110</v>
      </c>
      <c r="H58" s="36">
        <f t="shared" si="0"/>
        <v>660</v>
      </c>
    </row>
    <row r="59" spans="1:8" ht="381.75" customHeight="1" x14ac:dyDescent="0.25">
      <c r="A59" s="9">
        <v>10</v>
      </c>
      <c r="B59" s="10" t="s">
        <v>90</v>
      </c>
      <c r="C59" s="27" t="s">
        <v>25</v>
      </c>
      <c r="D59" s="27">
        <v>1</v>
      </c>
      <c r="E59" s="27" t="s">
        <v>26</v>
      </c>
      <c r="F59" s="27">
        <v>6</v>
      </c>
      <c r="G59" s="37">
        <v>950</v>
      </c>
      <c r="H59" s="38">
        <f t="shared" si="0"/>
        <v>5700</v>
      </c>
    </row>
    <row r="60" spans="1:8" ht="357" customHeight="1" x14ac:dyDescent="0.25">
      <c r="A60" s="7">
        <v>11</v>
      </c>
      <c r="B60" s="50" t="s">
        <v>28</v>
      </c>
      <c r="C60" s="26" t="s">
        <v>25</v>
      </c>
      <c r="D60" s="26">
        <v>1</v>
      </c>
      <c r="E60" s="26" t="s">
        <v>26</v>
      </c>
      <c r="F60" s="26">
        <v>6</v>
      </c>
      <c r="G60" s="36">
        <v>165</v>
      </c>
      <c r="H60" s="36">
        <f t="shared" si="0"/>
        <v>990</v>
      </c>
    </row>
    <row r="61" spans="1:8" ht="360" customHeight="1" x14ac:dyDescent="0.25">
      <c r="A61" s="9">
        <v>12</v>
      </c>
      <c r="B61" s="58" t="s">
        <v>28</v>
      </c>
      <c r="C61" s="27" t="s">
        <v>25</v>
      </c>
      <c r="D61" s="27">
        <v>1</v>
      </c>
      <c r="E61" s="27" t="s">
        <v>26</v>
      </c>
      <c r="F61" s="27">
        <v>6</v>
      </c>
      <c r="G61" s="37">
        <v>300</v>
      </c>
      <c r="H61" s="38">
        <f t="shared" si="0"/>
        <v>1800</v>
      </c>
    </row>
    <row r="62" spans="1:8" ht="63" customHeight="1" x14ac:dyDescent="0.25">
      <c r="A62" s="7">
        <v>13</v>
      </c>
      <c r="B62" s="8" t="s">
        <v>29</v>
      </c>
      <c r="C62" s="26" t="s">
        <v>25</v>
      </c>
      <c r="D62" s="26">
        <v>1</v>
      </c>
      <c r="E62" s="26" t="s">
        <v>26</v>
      </c>
      <c r="F62" s="26">
        <v>6</v>
      </c>
      <c r="G62" s="36">
        <v>200</v>
      </c>
      <c r="H62" s="36">
        <f t="shared" si="0"/>
        <v>1200</v>
      </c>
    </row>
    <row r="63" spans="1:8" ht="72.75" customHeight="1" x14ac:dyDescent="0.25">
      <c r="A63" s="9">
        <v>14</v>
      </c>
      <c r="B63" s="58" t="s">
        <v>91</v>
      </c>
      <c r="C63" s="27" t="s">
        <v>25</v>
      </c>
      <c r="D63" s="27">
        <v>20</v>
      </c>
      <c r="E63" s="27" t="s">
        <v>26</v>
      </c>
      <c r="F63" s="27">
        <v>6</v>
      </c>
      <c r="G63" s="37">
        <v>65</v>
      </c>
      <c r="H63" s="38">
        <f t="shared" si="0"/>
        <v>7800</v>
      </c>
    </row>
    <row r="64" spans="1:8" ht="86.25" customHeight="1" x14ac:dyDescent="0.25">
      <c r="A64" s="7">
        <v>15</v>
      </c>
      <c r="B64" s="8" t="s">
        <v>92</v>
      </c>
      <c r="C64" s="26" t="s">
        <v>25</v>
      </c>
      <c r="D64" s="26">
        <v>2</v>
      </c>
      <c r="E64" s="26" t="s">
        <v>26</v>
      </c>
      <c r="F64" s="26">
        <v>6</v>
      </c>
      <c r="G64" s="36">
        <v>90</v>
      </c>
      <c r="H64" s="36">
        <f t="shared" si="0"/>
        <v>1080</v>
      </c>
    </row>
    <row r="65" spans="1:12" ht="212.25" customHeight="1" x14ac:dyDescent="0.25">
      <c r="A65" s="9">
        <v>16</v>
      </c>
      <c r="B65" s="10" t="s">
        <v>93</v>
      </c>
      <c r="C65" s="27" t="s">
        <v>25</v>
      </c>
      <c r="D65" s="27">
        <v>1</v>
      </c>
      <c r="E65" s="27" t="s">
        <v>26</v>
      </c>
      <c r="F65" s="27">
        <v>6</v>
      </c>
      <c r="G65" s="37">
        <v>950</v>
      </c>
      <c r="H65" s="38">
        <f t="shared" si="0"/>
        <v>5700</v>
      </c>
    </row>
    <row r="66" spans="1:12" ht="36" x14ac:dyDescent="0.25">
      <c r="A66" s="7">
        <v>17</v>
      </c>
      <c r="B66" s="51" t="s">
        <v>30</v>
      </c>
      <c r="C66" s="52" t="s">
        <v>25</v>
      </c>
      <c r="D66" s="26">
        <v>1</v>
      </c>
      <c r="E66" s="26" t="s">
        <v>26</v>
      </c>
      <c r="F66" s="26">
        <v>6</v>
      </c>
      <c r="G66" s="36">
        <v>123.9</v>
      </c>
      <c r="H66" s="36">
        <f t="shared" si="0"/>
        <v>743.40000000000009</v>
      </c>
    </row>
    <row r="67" spans="1:12" ht="187.5" customHeight="1" x14ac:dyDescent="0.25">
      <c r="A67" s="9" t="s">
        <v>79</v>
      </c>
      <c r="B67" s="58" t="s">
        <v>31</v>
      </c>
      <c r="C67" s="27" t="s">
        <v>25</v>
      </c>
      <c r="D67" s="27">
        <v>2</v>
      </c>
      <c r="E67" s="27" t="s">
        <v>26</v>
      </c>
      <c r="F67" s="27">
        <v>6</v>
      </c>
      <c r="G67" s="37">
        <v>140</v>
      </c>
      <c r="H67" s="38">
        <f t="shared" si="0"/>
        <v>1680</v>
      </c>
    </row>
    <row r="68" spans="1:12" ht="100.5" customHeight="1" x14ac:dyDescent="0.25">
      <c r="A68" s="7">
        <v>19</v>
      </c>
      <c r="B68" s="8" t="s">
        <v>32</v>
      </c>
      <c r="C68" s="26" t="s">
        <v>25</v>
      </c>
      <c r="D68" s="26">
        <v>1</v>
      </c>
      <c r="E68" s="26" t="s">
        <v>26</v>
      </c>
      <c r="F68" s="26">
        <v>6</v>
      </c>
      <c r="G68" s="145">
        <v>347.17</v>
      </c>
      <c r="H68" s="36">
        <f t="shared" si="0"/>
        <v>2083.02</v>
      </c>
    </row>
    <row r="69" spans="1:12" ht="24" x14ac:dyDescent="0.25">
      <c r="A69" s="9">
        <v>20</v>
      </c>
      <c r="B69" s="10" t="s">
        <v>33</v>
      </c>
      <c r="C69" s="27" t="s">
        <v>25</v>
      </c>
      <c r="D69" s="27">
        <v>1</v>
      </c>
      <c r="E69" s="27" t="s">
        <v>26</v>
      </c>
      <c r="F69" s="27">
        <v>6</v>
      </c>
      <c r="G69" s="37">
        <v>82.35</v>
      </c>
      <c r="H69" s="38">
        <f t="shared" si="0"/>
        <v>494.09999999999997</v>
      </c>
    </row>
    <row r="70" spans="1:12" ht="36" x14ac:dyDescent="0.25">
      <c r="A70" s="7">
        <v>21</v>
      </c>
      <c r="B70" s="8" t="s">
        <v>34</v>
      </c>
      <c r="C70" s="26" t="s">
        <v>25</v>
      </c>
      <c r="D70" s="26">
        <v>25</v>
      </c>
      <c r="E70" s="26" t="s">
        <v>26</v>
      </c>
      <c r="F70" s="26">
        <v>6</v>
      </c>
      <c r="G70" s="36">
        <v>13.92</v>
      </c>
      <c r="H70" s="36">
        <f t="shared" si="0"/>
        <v>2088</v>
      </c>
    </row>
    <row r="71" spans="1:12" ht="24" x14ac:dyDescent="0.25">
      <c r="A71" s="9">
        <v>22</v>
      </c>
      <c r="B71" s="10" t="s">
        <v>94</v>
      </c>
      <c r="C71" s="27" t="s">
        <v>35</v>
      </c>
      <c r="D71" s="27">
        <v>1</v>
      </c>
      <c r="E71" s="27" t="s">
        <v>26</v>
      </c>
      <c r="F71" s="27">
        <v>3</v>
      </c>
      <c r="G71" s="37">
        <v>116</v>
      </c>
      <c r="H71" s="36">
        <f t="shared" si="0"/>
        <v>348</v>
      </c>
    </row>
    <row r="72" spans="1:12" ht="24" x14ac:dyDescent="0.25">
      <c r="A72" s="7">
        <v>23</v>
      </c>
      <c r="B72" s="8" t="s">
        <v>95</v>
      </c>
      <c r="C72" s="26" t="s">
        <v>35</v>
      </c>
      <c r="D72" s="26">
        <v>10</v>
      </c>
      <c r="E72" s="26" t="s">
        <v>26</v>
      </c>
      <c r="F72" s="26">
        <v>3</v>
      </c>
      <c r="G72" s="36">
        <v>63.33</v>
      </c>
      <c r="H72" s="36">
        <f t="shared" si="0"/>
        <v>1899.8999999999999</v>
      </c>
    </row>
    <row r="73" spans="1:12" ht="332.25" customHeight="1" x14ac:dyDescent="0.25">
      <c r="A73" s="9">
        <v>24</v>
      </c>
      <c r="B73" s="10" t="s">
        <v>96</v>
      </c>
      <c r="C73" s="27" t="s">
        <v>35</v>
      </c>
      <c r="D73" s="27">
        <v>1</v>
      </c>
      <c r="E73" s="27" t="s">
        <v>26</v>
      </c>
      <c r="F73" s="27">
        <v>3</v>
      </c>
      <c r="G73" s="37">
        <v>347.17</v>
      </c>
      <c r="H73" s="38">
        <f t="shared" si="0"/>
        <v>1041.51</v>
      </c>
    </row>
    <row r="74" spans="1:12" ht="27.75" customHeight="1" x14ac:dyDescent="0.25">
      <c r="A74" s="74" t="s">
        <v>36</v>
      </c>
      <c r="B74" s="75"/>
      <c r="C74" s="75"/>
      <c r="D74" s="75"/>
      <c r="E74" s="75"/>
      <c r="F74" s="75"/>
      <c r="G74" s="76"/>
      <c r="H74" s="36">
        <v>48334.53</v>
      </c>
    </row>
    <row r="75" spans="1:12" x14ac:dyDescent="0.25">
      <c r="H75" s="57"/>
    </row>
    <row r="78" spans="1:12" ht="31.5" customHeight="1" x14ac:dyDescent="0.25">
      <c r="A78" s="63" t="s">
        <v>37</v>
      </c>
      <c r="B78" s="63"/>
      <c r="C78" s="63"/>
      <c r="D78" s="63"/>
      <c r="E78" s="63"/>
      <c r="F78" s="63"/>
      <c r="G78" s="63"/>
      <c r="H78" s="63"/>
      <c r="I78" s="63"/>
      <c r="J78" s="63"/>
      <c r="K78" s="63"/>
      <c r="L78" s="63"/>
    </row>
    <row r="81" spans="1:9" ht="24" customHeight="1" x14ac:dyDescent="0.25">
      <c r="A81" s="67" t="s">
        <v>8</v>
      </c>
      <c r="B81" s="77" t="s">
        <v>9</v>
      </c>
      <c r="C81" s="78"/>
      <c r="D81" s="67" t="s">
        <v>38</v>
      </c>
      <c r="E81" s="67" t="s">
        <v>39</v>
      </c>
      <c r="F81" s="67" t="s">
        <v>12</v>
      </c>
      <c r="G81" s="67" t="s">
        <v>23</v>
      </c>
      <c r="H81" s="67" t="s">
        <v>24</v>
      </c>
    </row>
    <row r="82" spans="1:9" x14ac:dyDescent="0.25">
      <c r="A82" s="68"/>
      <c r="B82" s="79"/>
      <c r="C82" s="80"/>
      <c r="D82" s="68"/>
      <c r="E82" s="68"/>
      <c r="F82" s="68"/>
      <c r="G82" s="68"/>
      <c r="H82" s="68"/>
    </row>
    <row r="83" spans="1:9" x14ac:dyDescent="0.25">
      <c r="A83" s="68"/>
      <c r="B83" s="79"/>
      <c r="C83" s="80"/>
      <c r="D83" s="68"/>
      <c r="E83" s="68" t="s">
        <v>11</v>
      </c>
      <c r="F83" s="68" t="s">
        <v>13</v>
      </c>
      <c r="G83" s="68" t="s">
        <v>15</v>
      </c>
      <c r="H83" s="68" t="s">
        <v>15</v>
      </c>
    </row>
    <row r="84" spans="1:9" x14ac:dyDescent="0.25">
      <c r="A84" s="68"/>
      <c r="B84" s="79"/>
      <c r="C84" s="80"/>
      <c r="D84" s="68"/>
      <c r="E84" s="68"/>
      <c r="F84" s="68"/>
      <c r="G84" s="68"/>
      <c r="H84" s="68"/>
    </row>
    <row r="85" spans="1:9" ht="24" customHeight="1" x14ac:dyDescent="0.25">
      <c r="A85" s="73"/>
      <c r="B85" s="81"/>
      <c r="C85" s="82"/>
      <c r="D85" s="73"/>
      <c r="E85" s="5"/>
      <c r="F85" s="5"/>
      <c r="G85" s="6" t="s">
        <v>16</v>
      </c>
      <c r="H85" s="6" t="s">
        <v>18</v>
      </c>
    </row>
    <row r="86" spans="1:9" ht="56.25" customHeight="1" x14ac:dyDescent="0.25">
      <c r="A86" s="91">
        <v>25</v>
      </c>
      <c r="B86" s="94" t="s">
        <v>99</v>
      </c>
      <c r="C86" s="95"/>
      <c r="D86" s="142" t="s">
        <v>97</v>
      </c>
      <c r="E86" s="100">
        <v>1</v>
      </c>
      <c r="F86" s="100">
        <v>5</v>
      </c>
      <c r="G86" s="103">
        <v>253</v>
      </c>
      <c r="H86" s="103">
        <f>(E86*F86*G86)</f>
        <v>1265</v>
      </c>
    </row>
    <row r="87" spans="1:9" x14ac:dyDescent="0.25">
      <c r="A87" s="92"/>
      <c r="B87" s="96"/>
      <c r="C87" s="97"/>
      <c r="D87" s="143"/>
      <c r="E87" s="101"/>
      <c r="F87" s="101"/>
      <c r="G87" s="104"/>
      <c r="H87" s="104"/>
    </row>
    <row r="88" spans="1:9" x14ac:dyDescent="0.25">
      <c r="A88" s="92"/>
      <c r="B88" s="96"/>
      <c r="C88" s="97"/>
      <c r="D88" s="143"/>
      <c r="E88" s="101"/>
      <c r="F88" s="101"/>
      <c r="G88" s="104"/>
      <c r="H88" s="104"/>
    </row>
    <row r="89" spans="1:9" x14ac:dyDescent="0.25">
      <c r="A89" s="92"/>
      <c r="B89" s="96"/>
      <c r="C89" s="97"/>
      <c r="D89" s="143"/>
      <c r="E89" s="101"/>
      <c r="F89" s="101"/>
      <c r="G89" s="104"/>
      <c r="H89" s="104"/>
    </row>
    <row r="90" spans="1:9" x14ac:dyDescent="0.25">
      <c r="A90" s="92"/>
      <c r="B90" s="96"/>
      <c r="C90" s="97"/>
      <c r="D90" s="144"/>
      <c r="E90" s="102"/>
      <c r="F90" s="102"/>
      <c r="G90" s="105"/>
      <c r="H90" s="105"/>
    </row>
    <row r="91" spans="1:9" ht="19.5" customHeight="1" x14ac:dyDescent="0.25">
      <c r="A91" s="92"/>
      <c r="B91" s="96"/>
      <c r="C91" s="97"/>
      <c r="D91" s="142" t="s">
        <v>98</v>
      </c>
      <c r="E91" s="100">
        <v>1</v>
      </c>
      <c r="F91" s="100">
        <v>1</v>
      </c>
      <c r="G91" s="103">
        <v>253</v>
      </c>
      <c r="H91" s="103">
        <f t="shared" ref="H91" si="1">(E91*F91*G91)</f>
        <v>253</v>
      </c>
    </row>
    <row r="92" spans="1:9" x14ac:dyDescent="0.25">
      <c r="A92" s="92"/>
      <c r="B92" s="96"/>
      <c r="C92" s="97"/>
      <c r="D92" s="143"/>
      <c r="E92" s="101"/>
      <c r="F92" s="101"/>
      <c r="G92" s="104"/>
      <c r="H92" s="104"/>
    </row>
    <row r="93" spans="1:9" x14ac:dyDescent="0.25">
      <c r="A93" s="92"/>
      <c r="B93" s="96"/>
      <c r="C93" s="97"/>
      <c r="D93" s="143"/>
      <c r="E93" s="101"/>
      <c r="F93" s="101"/>
      <c r="G93" s="104"/>
      <c r="H93" s="104"/>
    </row>
    <row r="94" spans="1:9" x14ac:dyDescent="0.25">
      <c r="A94" s="92"/>
      <c r="B94" s="96"/>
      <c r="C94" s="97"/>
      <c r="D94" s="143"/>
      <c r="E94" s="101"/>
      <c r="F94" s="101"/>
      <c r="G94" s="104"/>
      <c r="H94" s="104"/>
      <c r="I94" s="57">
        <f>H86+H91+H96+H101+H106+H111</f>
        <v>4068</v>
      </c>
    </row>
    <row r="95" spans="1:9" x14ac:dyDescent="0.25">
      <c r="A95" s="93"/>
      <c r="B95" s="98"/>
      <c r="C95" s="99"/>
      <c r="D95" s="144"/>
      <c r="E95" s="102"/>
      <c r="F95" s="102"/>
      <c r="G95" s="105"/>
      <c r="H95" s="105"/>
    </row>
    <row r="96" spans="1:9" x14ac:dyDescent="0.25">
      <c r="A96" s="133">
        <v>26</v>
      </c>
      <c r="B96" s="136" t="s">
        <v>103</v>
      </c>
      <c r="C96" s="137"/>
      <c r="D96" s="83" t="s">
        <v>100</v>
      </c>
      <c r="E96" s="83">
        <v>1</v>
      </c>
      <c r="F96" s="83">
        <v>4</v>
      </c>
      <c r="G96" s="85">
        <v>260</v>
      </c>
      <c r="H96" s="88">
        <f t="shared" ref="H96" si="2">(E96*F96*G96)</f>
        <v>1040</v>
      </c>
    </row>
    <row r="97" spans="1:8" ht="15" customHeight="1" x14ac:dyDescent="0.25">
      <c r="A97" s="134"/>
      <c r="B97" s="138"/>
      <c r="C97" s="139"/>
      <c r="D97" s="69"/>
      <c r="E97" s="69"/>
      <c r="F97" s="69"/>
      <c r="G97" s="86"/>
      <c r="H97" s="89"/>
    </row>
    <row r="98" spans="1:8" x14ac:dyDescent="0.25">
      <c r="A98" s="134"/>
      <c r="B98" s="138"/>
      <c r="C98" s="139"/>
      <c r="D98" s="69"/>
      <c r="E98" s="69"/>
      <c r="F98" s="69"/>
      <c r="G98" s="86"/>
      <c r="H98" s="89"/>
    </row>
    <row r="99" spans="1:8" x14ac:dyDescent="0.25">
      <c r="A99" s="134"/>
      <c r="B99" s="138"/>
      <c r="C99" s="139"/>
      <c r="D99" s="69"/>
      <c r="E99" s="69"/>
      <c r="F99" s="69"/>
      <c r="G99" s="86"/>
      <c r="H99" s="89"/>
    </row>
    <row r="100" spans="1:8" ht="21.75" customHeight="1" x14ac:dyDescent="0.25">
      <c r="A100" s="134"/>
      <c r="B100" s="138"/>
      <c r="C100" s="139"/>
      <c r="D100" s="84"/>
      <c r="E100" s="84"/>
      <c r="F100" s="84"/>
      <c r="G100" s="87"/>
      <c r="H100" s="90"/>
    </row>
    <row r="101" spans="1:8" x14ac:dyDescent="0.25">
      <c r="A101" s="134"/>
      <c r="B101" s="138"/>
      <c r="C101" s="139"/>
      <c r="D101" s="28"/>
      <c r="E101" s="83">
        <v>1</v>
      </c>
      <c r="F101" s="83">
        <v>1</v>
      </c>
      <c r="G101" s="85">
        <v>260</v>
      </c>
      <c r="H101" s="88">
        <f t="shared" ref="H101" si="3">(E101*F101*G101)</f>
        <v>260</v>
      </c>
    </row>
    <row r="102" spans="1:8" x14ac:dyDescent="0.25">
      <c r="A102" s="134"/>
      <c r="B102" s="138"/>
      <c r="C102" s="139"/>
      <c r="D102" s="69" t="s">
        <v>101</v>
      </c>
      <c r="E102" s="69"/>
      <c r="F102" s="69"/>
      <c r="G102" s="86"/>
      <c r="H102" s="89"/>
    </row>
    <row r="103" spans="1:8" x14ac:dyDescent="0.25">
      <c r="A103" s="134"/>
      <c r="B103" s="138"/>
      <c r="C103" s="139"/>
      <c r="D103" s="69"/>
      <c r="E103" s="69"/>
      <c r="F103" s="69"/>
      <c r="G103" s="86"/>
      <c r="H103" s="89"/>
    </row>
    <row r="104" spans="1:8" x14ac:dyDescent="0.25">
      <c r="A104" s="134"/>
      <c r="B104" s="138"/>
      <c r="C104" s="139"/>
      <c r="D104" s="70"/>
      <c r="E104" s="69"/>
      <c r="F104" s="69"/>
      <c r="G104" s="86"/>
      <c r="H104" s="89"/>
    </row>
    <row r="105" spans="1:8" x14ac:dyDescent="0.25">
      <c r="A105" s="135"/>
      <c r="B105" s="140"/>
      <c r="C105" s="141"/>
      <c r="D105" s="71"/>
      <c r="E105" s="84"/>
      <c r="F105" s="84"/>
      <c r="G105" s="87"/>
      <c r="H105" s="90"/>
    </row>
    <row r="106" spans="1:8" ht="51" customHeight="1" x14ac:dyDescent="0.25">
      <c r="A106" s="91">
        <v>27</v>
      </c>
      <c r="B106" s="94" t="s">
        <v>102</v>
      </c>
      <c r="C106" s="95"/>
      <c r="D106" s="100" t="s">
        <v>100</v>
      </c>
      <c r="E106" s="100">
        <v>1</v>
      </c>
      <c r="F106" s="100">
        <v>4</v>
      </c>
      <c r="G106" s="103">
        <v>250</v>
      </c>
      <c r="H106" s="103">
        <f t="shared" ref="H106" si="4">(E106*F106*G106)</f>
        <v>1000</v>
      </c>
    </row>
    <row r="107" spans="1:8" x14ac:dyDescent="0.25">
      <c r="A107" s="92"/>
      <c r="B107" s="96"/>
      <c r="C107" s="97"/>
      <c r="D107" s="101"/>
      <c r="E107" s="101"/>
      <c r="F107" s="101"/>
      <c r="G107" s="104"/>
      <c r="H107" s="104"/>
    </row>
    <row r="108" spans="1:8" x14ac:dyDescent="0.25">
      <c r="A108" s="92"/>
      <c r="B108" s="96"/>
      <c r="C108" s="97"/>
      <c r="D108" s="101"/>
      <c r="E108" s="101"/>
      <c r="F108" s="101"/>
      <c r="G108" s="104"/>
      <c r="H108" s="104"/>
    </row>
    <row r="109" spans="1:8" x14ac:dyDescent="0.25">
      <c r="A109" s="92"/>
      <c r="B109" s="96"/>
      <c r="C109" s="97"/>
      <c r="D109" s="101"/>
      <c r="E109" s="101"/>
      <c r="F109" s="101"/>
      <c r="G109" s="104"/>
      <c r="H109" s="104"/>
    </row>
    <row r="110" spans="1:8" x14ac:dyDescent="0.25">
      <c r="A110" s="92"/>
      <c r="B110" s="96"/>
      <c r="C110" s="97"/>
      <c r="D110" s="102"/>
      <c r="E110" s="102"/>
      <c r="F110" s="102"/>
      <c r="G110" s="105"/>
      <c r="H110" s="105"/>
    </row>
    <row r="111" spans="1:8" x14ac:dyDescent="0.25">
      <c r="A111" s="92"/>
      <c r="B111" s="96"/>
      <c r="C111" s="97"/>
      <c r="D111" s="100" t="s">
        <v>101</v>
      </c>
      <c r="E111" s="100">
        <v>1</v>
      </c>
      <c r="F111" s="100">
        <v>1</v>
      </c>
      <c r="G111" s="103">
        <v>250</v>
      </c>
      <c r="H111" s="103">
        <f t="shared" ref="H111" si="5">(E111*F111*G111)</f>
        <v>250</v>
      </c>
    </row>
    <row r="112" spans="1:8" ht="15" customHeight="1" x14ac:dyDescent="0.25">
      <c r="A112" s="92"/>
      <c r="B112" s="96"/>
      <c r="C112" s="97"/>
      <c r="D112" s="101"/>
      <c r="E112" s="101"/>
      <c r="F112" s="101"/>
      <c r="G112" s="104"/>
      <c r="H112" s="104"/>
    </row>
    <row r="113" spans="1:12" x14ac:dyDescent="0.25">
      <c r="A113" s="92"/>
      <c r="B113" s="96"/>
      <c r="C113" s="97"/>
      <c r="D113" s="101"/>
      <c r="E113" s="101"/>
      <c r="F113" s="101"/>
      <c r="G113" s="104"/>
      <c r="H113" s="104"/>
    </row>
    <row r="114" spans="1:12" x14ac:dyDescent="0.25">
      <c r="A114" s="92"/>
      <c r="B114" s="96"/>
      <c r="C114" s="97"/>
      <c r="D114" s="101"/>
      <c r="E114" s="101"/>
      <c r="F114" s="101"/>
      <c r="G114" s="104"/>
      <c r="H114" s="104"/>
    </row>
    <row r="115" spans="1:12" ht="19.5" customHeight="1" x14ac:dyDescent="0.25">
      <c r="A115" s="93"/>
      <c r="B115" s="98"/>
      <c r="C115" s="99"/>
      <c r="D115" s="102"/>
      <c r="E115" s="102"/>
      <c r="F115" s="102"/>
      <c r="G115" s="105"/>
      <c r="H115" s="105"/>
    </row>
    <row r="116" spans="1:12" ht="36" customHeight="1" x14ac:dyDescent="0.25">
      <c r="A116" s="64" t="s">
        <v>40</v>
      </c>
      <c r="B116" s="65"/>
      <c r="C116" s="65"/>
      <c r="D116" s="65"/>
      <c r="E116" s="65"/>
      <c r="F116" s="65"/>
      <c r="G116" s="124"/>
      <c r="H116" s="37">
        <f>SUM(H86:H115)</f>
        <v>4068</v>
      </c>
    </row>
    <row r="117" spans="1:12" x14ac:dyDescent="0.25">
      <c r="H117" s="57"/>
    </row>
    <row r="120" spans="1:12" ht="30.75" customHeight="1" x14ac:dyDescent="0.25">
      <c r="A120" s="63" t="s">
        <v>41</v>
      </c>
      <c r="B120" s="63"/>
      <c r="C120" s="63"/>
      <c r="D120" s="63"/>
      <c r="E120" s="63"/>
      <c r="F120" s="63"/>
      <c r="G120" s="63"/>
      <c r="H120" s="63"/>
      <c r="I120" s="63"/>
      <c r="J120" s="63"/>
      <c r="K120" s="63"/>
      <c r="L120" s="63"/>
    </row>
    <row r="123" spans="1:12" ht="36" customHeight="1" x14ac:dyDescent="0.25">
      <c r="A123" s="67" t="s">
        <v>8</v>
      </c>
      <c r="B123" s="67" t="s">
        <v>9</v>
      </c>
      <c r="C123" s="11" t="s">
        <v>22</v>
      </c>
      <c r="D123" s="2" t="s">
        <v>42</v>
      </c>
      <c r="E123" s="2" t="s">
        <v>10</v>
      </c>
      <c r="F123" s="2" t="s">
        <v>43</v>
      </c>
      <c r="G123" s="2" t="s">
        <v>23</v>
      </c>
      <c r="H123" s="2" t="s">
        <v>24</v>
      </c>
    </row>
    <row r="124" spans="1:12" x14ac:dyDescent="0.25">
      <c r="A124" s="68"/>
      <c r="B124" s="68"/>
      <c r="C124" s="14"/>
      <c r="D124" s="3"/>
      <c r="E124" s="3"/>
      <c r="F124" s="3"/>
      <c r="G124" s="3"/>
      <c r="H124" s="3"/>
    </row>
    <row r="125" spans="1:12" ht="15" customHeight="1" x14ac:dyDescent="0.25">
      <c r="A125" s="68"/>
      <c r="B125" s="68"/>
      <c r="C125" s="14"/>
      <c r="D125" s="4" t="s">
        <v>11</v>
      </c>
      <c r="E125" s="4" t="s">
        <v>13</v>
      </c>
      <c r="F125" s="4" t="s">
        <v>44</v>
      </c>
      <c r="G125" s="4" t="s">
        <v>15</v>
      </c>
      <c r="H125" s="4" t="s">
        <v>15</v>
      </c>
    </row>
    <row r="126" spans="1:12" x14ac:dyDescent="0.25">
      <c r="A126" s="68"/>
      <c r="B126" s="68"/>
      <c r="C126" s="14"/>
      <c r="D126" s="3"/>
      <c r="E126" s="3"/>
      <c r="F126" s="3"/>
      <c r="G126" s="3"/>
      <c r="H126" s="3"/>
    </row>
    <row r="127" spans="1:12" ht="24" customHeight="1" x14ac:dyDescent="0.25">
      <c r="A127" s="73"/>
      <c r="B127" s="73"/>
      <c r="C127" s="15"/>
      <c r="D127" s="5"/>
      <c r="E127" s="5"/>
      <c r="F127" s="5"/>
      <c r="G127" s="6" t="s">
        <v>45</v>
      </c>
      <c r="H127" s="6" t="s">
        <v>46</v>
      </c>
    </row>
    <row r="128" spans="1:12" ht="35.25" customHeight="1" x14ac:dyDescent="0.25">
      <c r="A128" s="7">
        <v>28</v>
      </c>
      <c r="B128" s="53" t="s">
        <v>104</v>
      </c>
      <c r="C128" s="29" t="s">
        <v>47</v>
      </c>
      <c r="D128" s="26">
        <v>4</v>
      </c>
      <c r="E128" s="26">
        <v>60</v>
      </c>
      <c r="F128" s="26">
        <v>240</v>
      </c>
      <c r="G128" s="36">
        <v>60</v>
      </c>
      <c r="H128" s="36">
        <f>D128*E128*G128</f>
        <v>14400</v>
      </c>
    </row>
    <row r="129" spans="1:12" ht="39" customHeight="1" x14ac:dyDescent="0.25">
      <c r="A129" s="9">
        <v>29</v>
      </c>
      <c r="B129" s="10" t="s">
        <v>105</v>
      </c>
      <c r="C129" s="30" t="s">
        <v>48</v>
      </c>
      <c r="D129" s="27">
        <v>1</v>
      </c>
      <c r="E129" s="27">
        <v>16</v>
      </c>
      <c r="F129" s="27">
        <v>16</v>
      </c>
      <c r="G129" s="37">
        <v>20</v>
      </c>
      <c r="H129" s="38">
        <f t="shared" ref="H129:H130" si="6">D129*E129*G129</f>
        <v>320</v>
      </c>
    </row>
    <row r="130" spans="1:12" ht="48" customHeight="1" x14ac:dyDescent="0.25">
      <c r="A130" s="7">
        <v>30</v>
      </c>
      <c r="B130" s="8" t="s">
        <v>106</v>
      </c>
      <c r="C130" s="29" t="s">
        <v>49</v>
      </c>
      <c r="D130" s="26">
        <v>1</v>
      </c>
      <c r="E130" s="26">
        <v>22</v>
      </c>
      <c r="F130" s="26">
        <v>22</v>
      </c>
      <c r="G130" s="36">
        <v>30</v>
      </c>
      <c r="H130" s="36">
        <f t="shared" si="6"/>
        <v>660</v>
      </c>
    </row>
    <row r="131" spans="1:12" ht="30.75" customHeight="1" x14ac:dyDescent="0.25">
      <c r="A131" s="64" t="s">
        <v>50</v>
      </c>
      <c r="B131" s="65"/>
      <c r="C131" s="65"/>
      <c r="D131" s="65"/>
      <c r="E131" s="65"/>
      <c r="F131" s="65"/>
      <c r="G131" s="65"/>
      <c r="H131" s="39">
        <f>SUM(H128:H130)</f>
        <v>15380</v>
      </c>
    </row>
    <row r="134" spans="1:12" ht="31.5" customHeight="1" x14ac:dyDescent="0.25">
      <c r="A134" s="107" t="s">
        <v>51</v>
      </c>
      <c r="B134" s="108"/>
      <c r="C134" s="108"/>
      <c r="D134" s="108"/>
      <c r="E134" s="108"/>
      <c r="F134" s="108"/>
      <c r="G134" s="109"/>
      <c r="H134" s="40">
        <f>F40+H74+H116+H131</f>
        <v>88182.53</v>
      </c>
    </row>
    <row r="138" spans="1:12" ht="19.5" x14ac:dyDescent="0.25">
      <c r="A138" s="66" t="s">
        <v>52</v>
      </c>
      <c r="B138" s="66"/>
      <c r="C138" s="66"/>
      <c r="D138" s="66"/>
      <c r="E138" s="66"/>
      <c r="F138" s="66"/>
      <c r="G138" s="66"/>
      <c r="H138" s="66"/>
      <c r="I138" s="66"/>
      <c r="J138" s="66"/>
      <c r="K138" s="66"/>
      <c r="L138" s="66"/>
    </row>
    <row r="141" spans="1:12" ht="27.75" customHeight="1" x14ac:dyDescent="0.25">
      <c r="A141" s="63" t="s">
        <v>53</v>
      </c>
      <c r="B141" s="63"/>
      <c r="C141" s="63"/>
      <c r="D141" s="63"/>
      <c r="E141" s="63"/>
      <c r="F141" s="63"/>
      <c r="G141" s="63"/>
      <c r="H141" s="63"/>
      <c r="I141" s="63"/>
      <c r="J141" s="63"/>
      <c r="K141" s="63"/>
      <c r="L141" s="63"/>
    </row>
    <row r="144" spans="1:12" ht="24" customHeight="1" x14ac:dyDescent="0.25">
      <c r="A144" s="67" t="s">
        <v>8</v>
      </c>
      <c r="B144" s="77" t="s">
        <v>9</v>
      </c>
      <c r="C144" s="110"/>
      <c r="D144" s="78"/>
      <c r="E144" s="2" t="s">
        <v>54</v>
      </c>
      <c r="F144" s="2" t="s">
        <v>12</v>
      </c>
      <c r="G144" s="67" t="s">
        <v>14</v>
      </c>
      <c r="H144" s="2" t="s">
        <v>17</v>
      </c>
    </row>
    <row r="145" spans="1:8" x14ac:dyDescent="0.25">
      <c r="A145" s="68"/>
      <c r="B145" s="79"/>
      <c r="C145" s="111"/>
      <c r="D145" s="80"/>
      <c r="E145" s="3"/>
      <c r="F145" s="3"/>
      <c r="G145" s="68"/>
      <c r="H145" s="3"/>
    </row>
    <row r="146" spans="1:8" x14ac:dyDescent="0.25">
      <c r="A146" s="68"/>
      <c r="B146" s="79"/>
      <c r="C146" s="111"/>
      <c r="D146" s="80"/>
      <c r="E146" s="4" t="s">
        <v>11</v>
      </c>
      <c r="F146" s="4" t="s">
        <v>13</v>
      </c>
      <c r="G146" s="4" t="s">
        <v>15</v>
      </c>
      <c r="H146" s="4" t="s">
        <v>15</v>
      </c>
    </row>
    <row r="147" spans="1:8" ht="4.5" customHeight="1" x14ac:dyDescent="0.25">
      <c r="A147" s="68"/>
      <c r="B147" s="79"/>
      <c r="C147" s="111"/>
      <c r="D147" s="80"/>
      <c r="E147" s="3"/>
      <c r="F147" s="3"/>
      <c r="G147" s="3"/>
      <c r="H147" s="3"/>
    </row>
    <row r="148" spans="1:8" ht="21.75" customHeight="1" x14ac:dyDescent="0.25">
      <c r="A148" s="73"/>
      <c r="B148" s="81"/>
      <c r="C148" s="112"/>
      <c r="D148" s="82"/>
      <c r="E148" s="5"/>
      <c r="F148" s="5"/>
      <c r="G148" s="6" t="s">
        <v>16</v>
      </c>
      <c r="H148" s="6" t="s">
        <v>18</v>
      </c>
    </row>
    <row r="149" spans="1:8" ht="110.25" customHeight="1" x14ac:dyDescent="0.25">
      <c r="A149" s="7">
        <v>31</v>
      </c>
      <c r="B149" s="113" t="s">
        <v>107</v>
      </c>
      <c r="C149" s="114"/>
      <c r="D149" s="115"/>
      <c r="E149" s="26">
        <v>1</v>
      </c>
      <c r="F149" s="26">
        <v>5</v>
      </c>
      <c r="G149" s="36">
        <v>950</v>
      </c>
      <c r="H149" s="36">
        <f>E149*F149*G149</f>
        <v>4750</v>
      </c>
    </row>
    <row r="150" spans="1:8" ht="62.25" customHeight="1" x14ac:dyDescent="0.25">
      <c r="A150" s="9">
        <v>32</v>
      </c>
      <c r="B150" s="116" t="s">
        <v>108</v>
      </c>
      <c r="C150" s="117"/>
      <c r="D150" s="118"/>
      <c r="E150" s="27">
        <v>1</v>
      </c>
      <c r="F150" s="27">
        <v>6</v>
      </c>
      <c r="G150" s="37">
        <v>450</v>
      </c>
      <c r="H150" s="38">
        <f>E150*F150*G150</f>
        <v>2700</v>
      </c>
    </row>
    <row r="151" spans="1:8" ht="32.25" customHeight="1" x14ac:dyDescent="0.25">
      <c r="A151" s="74" t="s">
        <v>55</v>
      </c>
      <c r="B151" s="75"/>
      <c r="C151" s="75"/>
      <c r="D151" s="75"/>
      <c r="E151" s="75"/>
      <c r="F151" s="75"/>
      <c r="G151" s="76"/>
      <c r="H151" s="36">
        <f>SUM(H149:H150)</f>
        <v>7450</v>
      </c>
    </row>
    <row r="154" spans="1:8" ht="33.75" customHeight="1" x14ac:dyDescent="0.25">
      <c r="A154" s="107" t="s">
        <v>56</v>
      </c>
      <c r="B154" s="108"/>
      <c r="C154" s="108"/>
      <c r="D154" s="108"/>
      <c r="E154" s="108"/>
      <c r="F154" s="108"/>
      <c r="G154" s="109"/>
      <c r="H154" s="40">
        <f>H151</f>
        <v>7450</v>
      </c>
    </row>
    <row r="158" spans="1:8" ht="19.5" x14ac:dyDescent="0.25">
      <c r="A158" s="106" t="s">
        <v>57</v>
      </c>
      <c r="B158" s="106"/>
      <c r="C158" s="106"/>
    </row>
    <row r="161" spans="1:3" x14ac:dyDescent="0.25">
      <c r="A161" s="32" t="s">
        <v>58</v>
      </c>
      <c r="B161" s="32" t="s">
        <v>59</v>
      </c>
      <c r="C161" s="32" t="s">
        <v>60</v>
      </c>
    </row>
    <row r="162" spans="1:3" ht="28.5" customHeight="1" x14ac:dyDescent="0.25">
      <c r="A162" s="125">
        <v>1</v>
      </c>
      <c r="B162" s="46" t="s">
        <v>61</v>
      </c>
      <c r="C162" s="47">
        <f>F40</f>
        <v>20400</v>
      </c>
    </row>
    <row r="163" spans="1:3" ht="27" customHeight="1" x14ac:dyDescent="0.25">
      <c r="A163" s="126"/>
      <c r="B163" s="41" t="s">
        <v>62</v>
      </c>
      <c r="C163" s="38">
        <f>H74</f>
        <v>48334.53</v>
      </c>
    </row>
    <row r="164" spans="1:3" ht="28.5" customHeight="1" x14ac:dyDescent="0.25">
      <c r="A164" s="126"/>
      <c r="B164" s="46" t="s">
        <v>63</v>
      </c>
      <c r="C164" s="47">
        <f>H116</f>
        <v>4068</v>
      </c>
    </row>
    <row r="165" spans="1:3" ht="26.25" customHeight="1" x14ac:dyDescent="0.25">
      <c r="A165" s="126"/>
      <c r="B165" s="41" t="s">
        <v>64</v>
      </c>
      <c r="C165" s="38">
        <f>H131</f>
        <v>15380</v>
      </c>
    </row>
    <row r="166" spans="1:3" ht="28.5" customHeight="1" x14ac:dyDescent="0.25">
      <c r="A166" s="127" t="s">
        <v>65</v>
      </c>
      <c r="B166" s="128"/>
      <c r="C166" s="48">
        <f>SUM(C162:C165)</f>
        <v>88182.53</v>
      </c>
    </row>
    <row r="167" spans="1:3" ht="30" customHeight="1" x14ac:dyDescent="0.25"/>
    <row r="169" spans="1:3" x14ac:dyDescent="0.25">
      <c r="A169" s="13" t="s">
        <v>66</v>
      </c>
    </row>
    <row r="171" spans="1:3" x14ac:dyDescent="0.25">
      <c r="A171" s="32" t="s">
        <v>58</v>
      </c>
      <c r="B171" s="32" t="s">
        <v>59</v>
      </c>
      <c r="C171" s="32" t="s">
        <v>60</v>
      </c>
    </row>
    <row r="172" spans="1:3" ht="34.5" customHeight="1" x14ac:dyDescent="0.25">
      <c r="A172" s="31">
        <v>2</v>
      </c>
      <c r="B172" s="31" t="s">
        <v>67</v>
      </c>
      <c r="C172" s="36">
        <f>H154</f>
        <v>7450</v>
      </c>
    </row>
    <row r="173" spans="1:3" ht="27.75" customHeight="1" x14ac:dyDescent="0.25">
      <c r="A173" s="129" t="s">
        <v>68</v>
      </c>
      <c r="B173" s="130"/>
      <c r="C173" s="42">
        <f>C172</f>
        <v>7450</v>
      </c>
    </row>
    <row r="174" spans="1:3" ht="30" customHeight="1" x14ac:dyDescent="0.25"/>
    <row r="176" spans="1:3" ht="48.75" customHeight="1" x14ac:dyDescent="0.25">
      <c r="A176" s="131" t="s">
        <v>69</v>
      </c>
      <c r="B176" s="132"/>
      <c r="C176" s="43">
        <f>C166+C173</f>
        <v>95632.53</v>
      </c>
    </row>
    <row r="177" spans="1:12" ht="23.25" customHeight="1" x14ac:dyDescent="0.25"/>
    <row r="178" spans="1:12" x14ac:dyDescent="0.25">
      <c r="A178" s="1" t="s">
        <v>70</v>
      </c>
    </row>
    <row r="180" spans="1:12" x14ac:dyDescent="0.25">
      <c r="B180" s="33"/>
    </row>
    <row r="181" spans="1:12" x14ac:dyDescent="0.25">
      <c r="A181" s="33" t="s">
        <v>78</v>
      </c>
    </row>
    <row r="182" spans="1:12" x14ac:dyDescent="0.25">
      <c r="B182" s="34"/>
    </row>
    <row r="183" spans="1:12" ht="42.75" customHeight="1" x14ac:dyDescent="0.25">
      <c r="A183" s="61" t="s">
        <v>82</v>
      </c>
      <c r="B183" s="61"/>
      <c r="C183" s="61"/>
      <c r="D183" s="61"/>
      <c r="E183" s="61"/>
      <c r="F183" s="61"/>
      <c r="G183" s="61"/>
      <c r="H183" s="61"/>
      <c r="I183" s="61"/>
      <c r="J183" s="61"/>
      <c r="K183" s="61"/>
      <c r="L183" s="61"/>
    </row>
    <row r="184" spans="1:12" x14ac:dyDescent="0.25">
      <c r="B184" s="34"/>
      <c r="D184" s="33"/>
      <c r="E184" s="33"/>
      <c r="F184" s="33"/>
      <c r="G184" s="33"/>
      <c r="H184" s="33"/>
      <c r="I184" s="33"/>
      <c r="J184" s="33"/>
      <c r="K184" s="33"/>
      <c r="L184" s="33"/>
    </row>
    <row r="185" spans="1:12" ht="31.5" customHeight="1" x14ac:dyDescent="0.25">
      <c r="A185" s="61" t="s">
        <v>81</v>
      </c>
      <c r="B185" s="61"/>
      <c r="C185" s="61"/>
      <c r="D185" s="61"/>
      <c r="E185" s="61"/>
      <c r="F185" s="61"/>
      <c r="G185" s="61"/>
      <c r="H185" s="61"/>
      <c r="I185" s="61"/>
      <c r="J185" s="61"/>
      <c r="K185" s="61"/>
      <c r="L185" s="61"/>
    </row>
    <row r="186" spans="1:12" ht="25.5" customHeight="1" x14ac:dyDescent="0.25">
      <c r="B186" s="44"/>
      <c r="D186" s="34"/>
      <c r="E186" s="34"/>
      <c r="F186" s="34"/>
      <c r="G186" s="34"/>
      <c r="H186" s="34"/>
      <c r="I186" s="34"/>
      <c r="J186" s="34"/>
      <c r="K186" s="34"/>
      <c r="L186" s="34"/>
    </row>
    <row r="187" spans="1:12" s="35" customFormat="1" ht="32.25" customHeight="1" x14ac:dyDescent="0.25">
      <c r="A187" s="62" t="s">
        <v>112</v>
      </c>
      <c r="B187" s="62"/>
      <c r="C187" s="62"/>
      <c r="D187" s="62"/>
      <c r="E187" s="62"/>
      <c r="F187" s="62"/>
      <c r="G187" s="62"/>
      <c r="H187" s="62"/>
      <c r="I187" s="62"/>
      <c r="J187" s="62"/>
      <c r="K187" s="62"/>
      <c r="L187" s="62"/>
    </row>
    <row r="188" spans="1:12" ht="27.75" customHeight="1" x14ac:dyDescent="0.25">
      <c r="B188" s="34"/>
      <c r="D188" s="34"/>
      <c r="E188" s="34"/>
      <c r="F188" s="34"/>
      <c r="G188" s="34"/>
      <c r="H188" s="34"/>
      <c r="I188" s="34"/>
      <c r="J188" s="34"/>
      <c r="K188" s="34"/>
      <c r="L188" s="34"/>
    </row>
    <row r="189" spans="1:12" ht="24" customHeight="1" x14ac:dyDescent="0.25">
      <c r="A189" s="61" t="s">
        <v>80</v>
      </c>
      <c r="B189" s="61"/>
      <c r="C189" s="61"/>
      <c r="D189" s="61"/>
      <c r="E189" s="61"/>
      <c r="F189" s="61"/>
      <c r="G189" s="61"/>
      <c r="H189" s="61"/>
      <c r="I189" s="61"/>
      <c r="J189" s="61"/>
      <c r="K189" s="61"/>
      <c r="L189" s="61"/>
    </row>
    <row r="190" spans="1:12" ht="9" customHeight="1" x14ac:dyDescent="0.25">
      <c r="D190" s="44"/>
      <c r="E190" s="44"/>
      <c r="F190" s="44"/>
      <c r="G190" s="44"/>
      <c r="H190" s="44"/>
      <c r="I190" s="44"/>
      <c r="J190" s="44"/>
      <c r="K190" s="44"/>
      <c r="L190" s="44"/>
    </row>
    <row r="191" spans="1:12" hidden="1" x14ac:dyDescent="0.25">
      <c r="C191" s="34"/>
    </row>
    <row r="192" spans="1:12" ht="3.75" customHeight="1" x14ac:dyDescent="0.25">
      <c r="D192" s="34"/>
      <c r="E192" s="34"/>
      <c r="F192" s="34"/>
      <c r="G192" s="34"/>
      <c r="H192" s="34"/>
      <c r="I192" s="34"/>
      <c r="J192" s="34"/>
      <c r="K192" s="34"/>
      <c r="L192" s="34"/>
    </row>
    <row r="193" spans="1:3" hidden="1" x14ac:dyDescent="0.25"/>
    <row r="194" spans="1:3" x14ac:dyDescent="0.25">
      <c r="B194" s="25"/>
      <c r="C194" s="25"/>
    </row>
    <row r="195" spans="1:3" x14ac:dyDescent="0.25">
      <c r="A195" s="25" t="s">
        <v>114</v>
      </c>
      <c r="B195" s="35"/>
      <c r="C195" s="35"/>
    </row>
    <row r="196" spans="1:3" x14ac:dyDescent="0.25">
      <c r="A196" s="35"/>
      <c r="B196" s="25"/>
      <c r="C196" s="25"/>
    </row>
    <row r="197" spans="1:3" x14ac:dyDescent="0.25">
      <c r="A197" s="25" t="s">
        <v>71</v>
      </c>
      <c r="B197" s="35"/>
      <c r="C197" s="35"/>
    </row>
    <row r="198" spans="1:3" x14ac:dyDescent="0.25">
      <c r="A198" s="35"/>
      <c r="B198" s="25"/>
      <c r="C198" s="25"/>
    </row>
    <row r="199" spans="1:3" x14ac:dyDescent="0.25">
      <c r="A199" s="25" t="s">
        <v>72</v>
      </c>
      <c r="B199" s="35"/>
      <c r="C199" s="35"/>
    </row>
    <row r="200" spans="1:3" x14ac:dyDescent="0.25">
      <c r="A200" s="35"/>
      <c r="B200" s="25"/>
      <c r="C200" s="25"/>
    </row>
    <row r="201" spans="1:3" x14ac:dyDescent="0.25">
      <c r="A201" s="25" t="s">
        <v>73</v>
      </c>
      <c r="B201" s="35"/>
      <c r="C201" s="35"/>
    </row>
    <row r="202" spans="1:3" x14ac:dyDescent="0.25">
      <c r="A202" s="35"/>
      <c r="B202" s="25"/>
      <c r="C202" s="25"/>
    </row>
    <row r="203" spans="1:3" x14ac:dyDescent="0.25">
      <c r="A203" s="25" t="s">
        <v>74</v>
      </c>
      <c r="C203" s="35"/>
    </row>
    <row r="204" spans="1:3" x14ac:dyDescent="0.25">
      <c r="A204" s="35"/>
      <c r="B204" s="35"/>
      <c r="C204" s="25"/>
    </row>
    <row r="205" spans="1:3" x14ac:dyDescent="0.25">
      <c r="A205" s="25" t="s">
        <v>109</v>
      </c>
    </row>
    <row r="207" spans="1:3" ht="15.75" x14ac:dyDescent="0.25">
      <c r="A207" s="54" t="s">
        <v>115</v>
      </c>
    </row>
    <row r="209" spans="1:2" ht="15.75" x14ac:dyDescent="0.25">
      <c r="A209" s="54" t="s">
        <v>116</v>
      </c>
    </row>
    <row r="211" spans="1:2" ht="15.75" x14ac:dyDescent="0.25">
      <c r="A211" s="54" t="s">
        <v>117</v>
      </c>
    </row>
    <row r="213" spans="1:2" x14ac:dyDescent="0.25">
      <c r="A213" s="55" t="s">
        <v>110</v>
      </c>
      <c r="B213" s="55"/>
    </row>
    <row r="215" spans="1:2" ht="15.75" x14ac:dyDescent="0.25">
      <c r="A215" s="54" t="s">
        <v>118</v>
      </c>
    </row>
    <row r="217" spans="1:2" x14ac:dyDescent="0.25">
      <c r="A217" s="55" t="s">
        <v>111</v>
      </c>
    </row>
  </sheetData>
  <mergeCells count="101">
    <mergeCell ref="A162:A165"/>
    <mergeCell ref="A166:B166"/>
    <mergeCell ref="A173:B173"/>
    <mergeCell ref="A176:B176"/>
    <mergeCell ref="A183:L183"/>
    <mergeCell ref="E106:E110"/>
    <mergeCell ref="F106:F110"/>
    <mergeCell ref="G106:G110"/>
    <mergeCell ref="H86:H90"/>
    <mergeCell ref="E91:E95"/>
    <mergeCell ref="F91:F95"/>
    <mergeCell ref="G91:G95"/>
    <mergeCell ref="H91:H95"/>
    <mergeCell ref="A96:A105"/>
    <mergeCell ref="B96:C105"/>
    <mergeCell ref="E96:E100"/>
    <mergeCell ref="F96:F100"/>
    <mergeCell ref="G96:G100"/>
    <mergeCell ref="A86:A95"/>
    <mergeCell ref="B86:C95"/>
    <mergeCell ref="E86:E90"/>
    <mergeCell ref="D86:D90"/>
    <mergeCell ref="D91:D95"/>
    <mergeCell ref="D96:D100"/>
    <mergeCell ref="A158:C158"/>
    <mergeCell ref="A134:G134"/>
    <mergeCell ref="A144:A148"/>
    <mergeCell ref="B144:D148"/>
    <mergeCell ref="B149:D149"/>
    <mergeCell ref="B150:D150"/>
    <mergeCell ref="A1:L1"/>
    <mergeCell ref="A4:L4"/>
    <mergeCell ref="A7:L7"/>
    <mergeCell ref="A9:L9"/>
    <mergeCell ref="A11:L11"/>
    <mergeCell ref="A14:L14"/>
    <mergeCell ref="A151:G151"/>
    <mergeCell ref="A154:G154"/>
    <mergeCell ref="A123:A127"/>
    <mergeCell ref="B123:B127"/>
    <mergeCell ref="H106:H110"/>
    <mergeCell ref="E111:E115"/>
    <mergeCell ref="F111:F115"/>
    <mergeCell ref="G111:G115"/>
    <mergeCell ref="H111:H115"/>
    <mergeCell ref="A116:G116"/>
    <mergeCell ref="E47:E51"/>
    <mergeCell ref="D34:D37"/>
    <mergeCell ref="E101:E105"/>
    <mergeCell ref="F101:F105"/>
    <mergeCell ref="G101:G105"/>
    <mergeCell ref="H101:H105"/>
    <mergeCell ref="A106:A115"/>
    <mergeCell ref="B106:C115"/>
    <mergeCell ref="A44:L44"/>
    <mergeCell ref="F49:F50"/>
    <mergeCell ref="F47:F48"/>
    <mergeCell ref="G47:G48"/>
    <mergeCell ref="H47:H48"/>
    <mergeCell ref="D47:D48"/>
    <mergeCell ref="F86:F90"/>
    <mergeCell ref="G86:G90"/>
    <mergeCell ref="D106:D110"/>
    <mergeCell ref="D111:D115"/>
    <mergeCell ref="H96:H100"/>
    <mergeCell ref="A74:G74"/>
    <mergeCell ref="A81:A85"/>
    <mergeCell ref="B81:C85"/>
    <mergeCell ref="D81:D85"/>
    <mergeCell ref="A78:L78"/>
    <mergeCell ref="A33:A37"/>
    <mergeCell ref="B33:B37"/>
    <mergeCell ref="A40:E40"/>
    <mergeCell ref="A47:A51"/>
    <mergeCell ref="B47:B51"/>
    <mergeCell ref="C47:C51"/>
    <mergeCell ref="C34:C36"/>
    <mergeCell ref="A16:L16"/>
    <mergeCell ref="A185:L185"/>
    <mergeCell ref="A187:L187"/>
    <mergeCell ref="A189:L189"/>
    <mergeCell ref="A120:L120"/>
    <mergeCell ref="A131:G131"/>
    <mergeCell ref="A138:L138"/>
    <mergeCell ref="A141:L141"/>
    <mergeCell ref="G144:G145"/>
    <mergeCell ref="G81:G82"/>
    <mergeCell ref="G83:G84"/>
    <mergeCell ref="H81:H82"/>
    <mergeCell ref="H83:H84"/>
    <mergeCell ref="E81:E82"/>
    <mergeCell ref="F81:F82"/>
    <mergeCell ref="E83:E84"/>
    <mergeCell ref="F83:F84"/>
    <mergeCell ref="D102:D103"/>
    <mergeCell ref="D104:D105"/>
    <mergeCell ref="A30:L30"/>
    <mergeCell ref="E34:E35"/>
    <mergeCell ref="E36:E37"/>
    <mergeCell ref="F34:F35"/>
    <mergeCell ref="F36:F37"/>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Planilha1!_Hlk81578676</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Tereza Souza Mendes</cp:lastModifiedBy>
  <cp:lastPrinted>2023-07-06T18:08:16Z</cp:lastPrinted>
  <dcterms:created xsi:type="dcterms:W3CDTF">2023-05-10T10:55:31Z</dcterms:created>
  <dcterms:modified xsi:type="dcterms:W3CDTF">2023-07-06T18:12:11Z</dcterms:modified>
</cp:coreProperties>
</file>