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PL\2023\PROCESSO ADMINISTRATIVO\707202371 - SERVIÇOS DE VIGILÂNCIA - COFEN - SRP\1. MINUTA DE EDITAL\"/>
    </mc:Choice>
  </mc:AlternateContent>
  <xr:revisionPtr revIDLastSave="0" documentId="13_ncr:1_{A30E1481-C79A-483C-8E52-3D7FDE715094}" xr6:coauthVersionLast="47" xr6:coauthVersionMax="47" xr10:uidLastSave="{00000000-0000-0000-0000-000000000000}"/>
  <bookViews>
    <workbookView xWindow="28680" yWindow="1035" windowWidth="21840" windowHeight="13020" xr2:uid="{B29A7C02-7D6C-4707-86AC-62AF1F392B19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G36" i="1" s="1"/>
  <c r="H36" i="1" s="1"/>
  <c r="E35" i="1"/>
  <c r="G35" i="1" s="1"/>
  <c r="H35" i="1" s="1"/>
  <c r="E34" i="1"/>
  <c r="G34" i="1" s="1"/>
  <c r="H34" i="1" s="1"/>
  <c r="E33" i="1"/>
  <c r="G33" i="1" s="1"/>
  <c r="H33" i="1" s="1"/>
  <c r="E32" i="1"/>
  <c r="G32" i="1" s="1"/>
  <c r="H32" i="1" s="1"/>
  <c r="E31" i="1"/>
  <c r="G31" i="1" s="1"/>
  <c r="E19" i="1"/>
  <c r="G19" i="1" s="1"/>
  <c r="H19" i="1" s="1"/>
  <c r="E18" i="1"/>
  <c r="G18" i="1" s="1"/>
  <c r="H18" i="1" s="1"/>
  <c r="E17" i="1"/>
  <c r="G17" i="1" s="1"/>
  <c r="G20" i="1" l="1"/>
  <c r="G37" i="1"/>
  <c r="H37" i="1" s="1"/>
  <c r="H31" i="1"/>
  <c r="H38" i="1" s="1"/>
  <c r="F43" i="1" s="1"/>
  <c r="H17" i="1"/>
  <c r="H21" i="1" s="1"/>
  <c r="F42" i="1" s="1"/>
  <c r="F44" i="1" l="1"/>
</calcChain>
</file>

<file path=xl/sharedStrings.xml><?xml version="1.0" encoding="utf-8"?>
<sst xmlns="http://schemas.openxmlformats.org/spreadsheetml/2006/main" count="63" uniqueCount="46">
  <si>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Nos valores propostos estarão inclusos todos os custos operacionais, encargos previdenciários, trabalhistas, tributários, comerciais e quaisquer outros que incidam direta ou indiretamente na execução do objeto.</t>
    </r>
  </si>
  <si>
    <r>
      <t>3.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Os serviços deverão ser realizados conforme o Termo de Referência, que contém a descrição detalhada.</t>
    </r>
  </si>
  <si>
    <r>
      <t>4.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sz val="12"/>
        <color rgb="FF000000"/>
        <rFont val="Arial"/>
        <family val="2"/>
      </rPr>
      <t>Não serão aceitos valores superiores aos descritos nas tabelas abaixo.</t>
    </r>
  </si>
  <si>
    <r>
      <t>5.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Se houver indícios de inexequibilidade da proposta de preço, ou em caso da necessidade de esclarecimentos complementares, poderão ser efetuadas diligências, para que a empresa comprove a exequibilidade da proposta.</t>
    </r>
  </si>
  <si>
    <r>
      <t>6.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Quando da etapa de lances, deve-se observar que os percentuais de redução, em relação ao valor inicial, das propostas dos licitantes e dos lances ofertados sobre o valor total do grupo deverão ser transpostos linearmente para todos os itens que compõem a planilha de preços do licitante.</t>
    </r>
  </si>
  <si>
    <r>
      <t>7.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Os preços deverão ser expressos em moeda corrente nacional (Real) com no máximo 02 (duas) casas decimais.</t>
    </r>
  </si>
  <si>
    <t>TABELA I – POSTOS PARA SEDE 01</t>
  </si>
  <si>
    <r>
      <t>Endereço da Sede 01:</t>
    </r>
    <r>
      <rPr>
        <sz val="12"/>
        <color theme="1"/>
        <rFont val="Arial"/>
        <family val="2"/>
      </rPr>
      <t xml:space="preserve"> SCLN 304, Bloco E, Lote 9, Asa Norte, Brasília-DF.</t>
    </r>
  </si>
  <si>
    <t>1. Os postos de trabalho com escala de 12h x 36h envolvem 2 (dois) vigilantes.</t>
  </si>
  <si>
    <t>Tipo de serviço</t>
  </si>
  <si>
    <t>Valor por empregado</t>
  </si>
  <si>
    <t>[a]</t>
  </si>
  <si>
    <t>Quantidade de empregados por posto</t>
  </si>
  <si>
    <t>[b]</t>
  </si>
  <si>
    <t>Valor por posto</t>
  </si>
  <si>
    <t>[c] = [a] x [b]</t>
  </si>
  <si>
    <t>Quant. de Postos</t>
  </si>
  <si>
    <t>[d]</t>
  </si>
  <si>
    <t>Vl. Mensal do serviço</t>
  </si>
  <si>
    <t>[e] = [c] x [d]</t>
  </si>
  <si>
    <t>Valor anual</t>
  </si>
  <si>
    <t>[f] = [e] x 12</t>
  </si>
  <si>
    <t>Posto de Vigilância Comum, Desarmado, Diurno, 12h x 36h, 7 dias p/ semana.</t>
  </si>
  <si>
    <t>Posto de Vigilância Comum, Desarmado, Noturno, 12h x 36h, 7 dias p/ semana.</t>
  </si>
  <si>
    <t>Posto de Vigilância Comum, Armado, Noturno, 12h x 36h, 7 dias p/ semana.</t>
  </si>
  <si>
    <r>
      <t xml:space="preserve">VALOR TOTAL MENSAL (SEDE 01) </t>
    </r>
    <r>
      <rPr>
        <b/>
        <sz val="12"/>
        <color rgb="FF000000"/>
        <rFont val="Wingdings"/>
        <charset val="2"/>
      </rPr>
      <t>à</t>
    </r>
  </si>
  <si>
    <r>
      <t xml:space="preserve">VALOR TOTAL ANUAL (SEDE 01) </t>
    </r>
    <r>
      <rPr>
        <b/>
        <sz val="12"/>
        <color rgb="FF000000"/>
        <rFont val="Wingdings"/>
        <charset val="2"/>
      </rPr>
      <t>à</t>
    </r>
  </si>
  <si>
    <t>TABELA II – POSTOS PARA SEDE 02 (em construção)</t>
  </si>
  <si>
    <r>
      <t>Endereço da Sede 02:</t>
    </r>
    <r>
      <rPr>
        <sz val="12"/>
        <color theme="1"/>
        <rFont val="Arial"/>
        <family val="2"/>
      </rPr>
      <t xml:space="preserve"> EQS 208, Asa Sul, Brasília-DF.</t>
    </r>
  </si>
  <si>
    <t>2. O posto de trabalho de 44h semanais diurnas envolve apenas 1 (um) vigilante.</t>
  </si>
  <si>
    <t>Posto de Encarregado de Segurança, Desarmado, Diurno, 44h semanais, de segunda a sexta.</t>
  </si>
  <si>
    <t>Posto de Vigilância Motorizado, Desarmado, Diurno, 12h x 36h, 7 dias p/ semana.</t>
  </si>
  <si>
    <t>Posto de Vigilância Comum, Armado, Diurno, 12h x 36h, 7 dias p/ semana.</t>
  </si>
  <si>
    <t>Posto de Vigilância Motorizado, Armado, Noturno, 12h x 36h, 7 dias p/ semana.</t>
  </si>
  <si>
    <r>
      <t xml:space="preserve">VALOR TOTAL MENSAL (SEDE 02) </t>
    </r>
    <r>
      <rPr>
        <b/>
        <sz val="12"/>
        <color rgb="FF000000"/>
        <rFont val="Wingdings"/>
        <charset val="2"/>
      </rPr>
      <t>à</t>
    </r>
  </si>
  <si>
    <r>
      <t xml:space="preserve">VALOR TOTAL ANUAL (SEDE 02) </t>
    </r>
    <r>
      <rPr>
        <b/>
        <sz val="12"/>
        <color rgb="FF000000"/>
        <rFont val="Wingdings"/>
        <charset val="2"/>
      </rPr>
      <t>à</t>
    </r>
  </si>
  <si>
    <t>QUADRO-RESUMO DOS CUSTO DA CONTRATAÇÃO</t>
  </si>
  <si>
    <t>Valor (R$)</t>
  </si>
  <si>
    <t>A</t>
  </si>
  <si>
    <t>Valor Total Anual para Sede 01 - Tabela I</t>
  </si>
  <si>
    <t>B</t>
  </si>
  <si>
    <t>Valor Total Anual para Sede 02 - Tabela II</t>
  </si>
  <si>
    <r>
      <t xml:space="preserve">VALOR GLOBAL ANUAL ESTIMADO DA CONTRATAÇÃO </t>
    </r>
    <r>
      <rPr>
        <b/>
        <sz val="14"/>
        <color rgb="FF000000"/>
        <rFont val="Wingdings"/>
        <charset val="2"/>
      </rPr>
      <t>à</t>
    </r>
  </si>
  <si>
    <t>Item</t>
  </si>
  <si>
    <t>ANEXO II – ORÇAMENTO ESTIMATIVO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</si>
  <si>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Arial"/>
        <family val="2"/>
      </rPr>
      <t>A proponente deverá preencher o Modelo de Proposta de Preços (Anexo III do Edital) e a Planilha de Custo e Formação de Preços (Anexo A do Termo de Referência), observando os valores máximos estimado da contratação indicados nas tabelas abaixo.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</si>
</sst>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7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Wingdings"/>
      <charset val="2"/>
    </font>
    <font>
      <b/>
      <sz val="7"/>
      <color rgb="FF000000"/>
      <name val="Times New Roman"/>
      <family val="1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000000"/>
      <name val="Arial"/>
      <family val="2"/>
    </font>
    <font>
      <b/>
      <sz val="14"/>
      <color rgb="FF000000"/>
      <name val="Wingdings"/>
      <charset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>
      <alignment horizontal="left" vertical="center" inden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3" borderId="1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C019F-6A0C-49BA-AB53-73A08EFDB321}">
  <dimension ref="A1:P132"/>
  <sheetViews>
    <sheetView tabSelected="1" zoomScale="80" zoomScaleNormal="80" workbookViewId="0">
      <selection sqref="A1:P1"/>
    </sheetView>
  </sheetViews>
  <sheetFormatPr defaultRowHeight="15" x14ac:dyDescent="0.25"/>
  <cols>
    <col min="1" max="1" width="8.28515625" customWidth="1"/>
    <col min="2" max="2" width="20.85546875" customWidth="1"/>
    <col min="3" max="3" width="16.5703125" customWidth="1"/>
    <col min="4" max="4" width="14.28515625" customWidth="1"/>
    <col min="5" max="5" width="17" customWidth="1"/>
    <col min="6" max="6" width="21.7109375" customWidth="1"/>
    <col min="7" max="7" width="20.140625" customWidth="1"/>
    <col min="8" max="8" width="22" customWidth="1"/>
  </cols>
  <sheetData>
    <row r="1" spans="1:16" ht="36" customHeight="1" x14ac:dyDescent="0.25">
      <c r="A1" s="45" t="s">
        <v>44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6" ht="31.15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36.6" customHeight="1" x14ac:dyDescent="0.25">
      <c r="A3" s="47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 ht="38.25" customHeight="1" x14ac:dyDescent="0.25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24.6" customHeight="1" x14ac:dyDescent="0.25">
      <c r="A5" s="48" t="s">
        <v>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 ht="24.6" customHeight="1" x14ac:dyDescent="0.25">
      <c r="A6" s="48" t="s">
        <v>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6" customHeight="1" x14ac:dyDescent="0.25">
      <c r="A7" s="47" t="s">
        <v>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43.5" customHeight="1" x14ac:dyDescent="0.25">
      <c r="A8" s="47" t="s">
        <v>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24.6" customHeight="1" x14ac:dyDescent="0.25">
      <c r="A9" s="48" t="s">
        <v>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ht="24.6" customHeight="1" x14ac:dyDescent="0.25">
      <c r="A10" s="1"/>
    </row>
    <row r="11" spans="1:16" ht="34.15" customHeight="1" x14ac:dyDescent="0.25">
      <c r="A11" s="37" t="s">
        <v>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31.9" customHeight="1" x14ac:dyDescent="0.25">
      <c r="A12" s="43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5">
      <c r="A13" s="2"/>
    </row>
    <row r="14" spans="1:16" ht="39.6" customHeight="1" x14ac:dyDescent="0.25">
      <c r="A14" s="38" t="s">
        <v>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ht="38.450000000000003" customHeight="1" x14ac:dyDescent="0.25">
      <c r="A15" s="50" t="s">
        <v>43</v>
      </c>
      <c r="B15" s="39" t="s">
        <v>9</v>
      </c>
      <c r="C15" s="20" t="s">
        <v>10</v>
      </c>
      <c r="D15" s="20" t="s">
        <v>12</v>
      </c>
      <c r="E15" s="20" t="s">
        <v>14</v>
      </c>
      <c r="F15" s="20" t="s">
        <v>16</v>
      </c>
      <c r="G15" s="20" t="s">
        <v>18</v>
      </c>
      <c r="H15" s="21" t="s">
        <v>20</v>
      </c>
    </row>
    <row r="16" spans="1:16" ht="35.450000000000003" customHeight="1" x14ac:dyDescent="0.25">
      <c r="A16" s="51"/>
      <c r="B16" s="40"/>
      <c r="C16" s="19" t="s">
        <v>11</v>
      </c>
      <c r="D16" s="19" t="s">
        <v>13</v>
      </c>
      <c r="E16" s="19" t="s">
        <v>15</v>
      </c>
      <c r="F16" s="19" t="s">
        <v>17</v>
      </c>
      <c r="G16" s="19" t="s">
        <v>19</v>
      </c>
      <c r="H16" s="19" t="s">
        <v>21</v>
      </c>
    </row>
    <row r="17" spans="1:16" ht="65.45" customHeight="1" x14ac:dyDescent="0.25">
      <c r="A17" s="18">
        <v>1</v>
      </c>
      <c r="B17" s="13" t="s">
        <v>22</v>
      </c>
      <c r="C17" s="14">
        <v>4522.3</v>
      </c>
      <c r="D17" s="15">
        <v>2</v>
      </c>
      <c r="E17" s="14">
        <f>C17*D17</f>
        <v>9044.6</v>
      </c>
      <c r="F17" s="15">
        <v>2</v>
      </c>
      <c r="G17" s="14">
        <f>E17*F17</f>
        <v>18089.2</v>
      </c>
      <c r="H17" s="14">
        <f>G17*12</f>
        <v>217070.40000000002</v>
      </c>
    </row>
    <row r="18" spans="1:16" ht="52.9" customHeight="1" x14ac:dyDescent="0.25">
      <c r="A18" s="18">
        <v>2</v>
      </c>
      <c r="B18" s="13" t="s">
        <v>23</v>
      </c>
      <c r="C18" s="14">
        <v>10818.26</v>
      </c>
      <c r="D18" s="15">
        <v>2</v>
      </c>
      <c r="E18" s="14">
        <f>C18*D18</f>
        <v>21636.52</v>
      </c>
      <c r="F18" s="15">
        <v>1</v>
      </c>
      <c r="G18" s="14">
        <f>E18*F18</f>
        <v>21636.52</v>
      </c>
      <c r="H18" s="14">
        <f>G18*12</f>
        <v>259638.24</v>
      </c>
    </row>
    <row r="19" spans="1:16" ht="56.25" customHeight="1" x14ac:dyDescent="0.25">
      <c r="A19" s="18">
        <v>3</v>
      </c>
      <c r="B19" s="13" t="s">
        <v>24</v>
      </c>
      <c r="C19" s="14">
        <v>9129.1200000000008</v>
      </c>
      <c r="D19" s="15">
        <v>2</v>
      </c>
      <c r="E19" s="14">
        <f>C19*D19</f>
        <v>18258.240000000002</v>
      </c>
      <c r="F19" s="15">
        <v>1</v>
      </c>
      <c r="G19" s="14">
        <f>E19*F19</f>
        <v>18258.240000000002</v>
      </c>
      <c r="H19" s="14">
        <f>G19*12</f>
        <v>219098.88</v>
      </c>
    </row>
    <row r="20" spans="1:16" ht="40.15" customHeight="1" x14ac:dyDescent="0.25">
      <c r="A20" s="44" t="s">
        <v>25</v>
      </c>
      <c r="B20" s="44"/>
      <c r="C20" s="44"/>
      <c r="D20" s="44"/>
      <c r="E20" s="44"/>
      <c r="F20" s="44"/>
      <c r="G20" s="12">
        <f>SUM(G17:G19)</f>
        <v>57983.960000000006</v>
      </c>
      <c r="H20" s="16"/>
    </row>
    <row r="21" spans="1:16" ht="31.15" customHeight="1" x14ac:dyDescent="0.25">
      <c r="A21" s="49" t="s">
        <v>26</v>
      </c>
      <c r="B21" s="49"/>
      <c r="C21" s="49"/>
      <c r="D21" s="49"/>
      <c r="E21" s="49"/>
      <c r="F21" s="49"/>
      <c r="G21" s="49"/>
      <c r="H21" s="17">
        <f>SUM(H17:H19)</f>
        <v>695807.52</v>
      </c>
    </row>
    <row r="22" spans="1:16" ht="15.6" customHeight="1" x14ac:dyDescent="0.25">
      <c r="A22" s="7"/>
    </row>
    <row r="23" spans="1:16" ht="33.6" customHeight="1" x14ac:dyDescent="0.25">
      <c r="A23" s="37" t="s">
        <v>27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</row>
    <row r="24" spans="1:16" ht="37.9" customHeight="1" x14ac:dyDescent="0.25">
      <c r="A24" s="43" t="s">
        <v>28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</row>
    <row r="25" spans="1:16" ht="33.6" customHeight="1" x14ac:dyDescent="0.25">
      <c r="A25" s="2"/>
    </row>
    <row r="26" spans="1:16" ht="39" customHeight="1" x14ac:dyDescent="0.25">
      <c r="A26" s="38" t="s">
        <v>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9" customHeight="1" x14ac:dyDescent="0.25">
      <c r="A27" s="2"/>
    </row>
    <row r="28" spans="1:16" ht="40.15" customHeight="1" x14ac:dyDescent="0.25">
      <c r="A28" s="38" t="s">
        <v>29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</row>
    <row r="29" spans="1:16" ht="71.45" customHeight="1" x14ac:dyDescent="0.25">
      <c r="A29" s="52" t="s">
        <v>43</v>
      </c>
      <c r="B29" s="41" t="s">
        <v>9</v>
      </c>
      <c r="C29" s="3" t="s">
        <v>10</v>
      </c>
      <c r="D29" s="3" t="s">
        <v>12</v>
      </c>
      <c r="E29" s="3" t="s">
        <v>14</v>
      </c>
      <c r="F29" s="3" t="s">
        <v>16</v>
      </c>
      <c r="G29" s="3" t="s">
        <v>18</v>
      </c>
      <c r="H29" s="3" t="s">
        <v>20</v>
      </c>
    </row>
    <row r="30" spans="1:16" ht="31.15" customHeight="1" x14ac:dyDescent="0.25">
      <c r="A30" s="52"/>
      <c r="B30" s="42"/>
      <c r="C30" s="4" t="s">
        <v>11</v>
      </c>
      <c r="D30" s="4" t="s">
        <v>13</v>
      </c>
      <c r="E30" s="4" t="s">
        <v>15</v>
      </c>
      <c r="F30" s="4" t="s">
        <v>17</v>
      </c>
      <c r="G30" s="4" t="s">
        <v>19</v>
      </c>
      <c r="H30" s="4" t="s">
        <v>21</v>
      </c>
    </row>
    <row r="31" spans="1:16" ht="68.25" customHeight="1" x14ac:dyDescent="0.25">
      <c r="A31" s="28">
        <v>4</v>
      </c>
      <c r="B31" s="26" t="s">
        <v>30</v>
      </c>
      <c r="C31" s="9">
        <v>5360</v>
      </c>
      <c r="D31" s="5">
        <v>1</v>
      </c>
      <c r="E31" s="10">
        <f t="shared" ref="E31:E36" si="0">C31*D31</f>
        <v>5360</v>
      </c>
      <c r="F31" s="5">
        <v>1</v>
      </c>
      <c r="G31" s="9">
        <f t="shared" ref="G31:G36" si="1">E31*F31</f>
        <v>5360</v>
      </c>
      <c r="H31" s="10">
        <f t="shared" ref="H31:H37" si="2">G31*12</f>
        <v>64320</v>
      </c>
    </row>
    <row r="32" spans="1:16" ht="63" customHeight="1" x14ac:dyDescent="0.25">
      <c r="A32" s="28">
        <v>5</v>
      </c>
      <c r="B32" s="26" t="s">
        <v>31</v>
      </c>
      <c r="C32" s="9">
        <v>10750</v>
      </c>
      <c r="D32" s="5">
        <v>2</v>
      </c>
      <c r="E32" s="10">
        <f t="shared" si="0"/>
        <v>21500</v>
      </c>
      <c r="F32" s="5">
        <v>1</v>
      </c>
      <c r="G32" s="9">
        <f t="shared" si="1"/>
        <v>21500</v>
      </c>
      <c r="H32" s="10">
        <f t="shared" si="2"/>
        <v>258000</v>
      </c>
    </row>
    <row r="33" spans="1:8" ht="55.5" customHeight="1" x14ac:dyDescent="0.25">
      <c r="A33" s="28">
        <v>6</v>
      </c>
      <c r="B33" s="26" t="s">
        <v>22</v>
      </c>
      <c r="C33" s="9">
        <v>4522.3</v>
      </c>
      <c r="D33" s="5">
        <v>2</v>
      </c>
      <c r="E33" s="10">
        <f t="shared" si="0"/>
        <v>9044.6</v>
      </c>
      <c r="F33" s="5">
        <v>4</v>
      </c>
      <c r="G33" s="9">
        <f t="shared" si="1"/>
        <v>36178.400000000001</v>
      </c>
      <c r="H33" s="10">
        <f t="shared" si="2"/>
        <v>434140.80000000005</v>
      </c>
    </row>
    <row r="34" spans="1:8" ht="54.75" customHeight="1" x14ac:dyDescent="0.25">
      <c r="A34" s="28">
        <v>7</v>
      </c>
      <c r="B34" s="26" t="s">
        <v>32</v>
      </c>
      <c r="C34" s="9">
        <v>4315.75</v>
      </c>
      <c r="D34" s="5">
        <v>2</v>
      </c>
      <c r="E34" s="10">
        <f t="shared" si="0"/>
        <v>8631.5</v>
      </c>
      <c r="F34" s="5">
        <v>2</v>
      </c>
      <c r="G34" s="9">
        <f t="shared" si="1"/>
        <v>17263</v>
      </c>
      <c r="H34" s="10">
        <f t="shared" si="2"/>
        <v>207156</v>
      </c>
    </row>
    <row r="35" spans="1:8" ht="52.9" customHeight="1" x14ac:dyDescent="0.25">
      <c r="A35" s="28">
        <v>8</v>
      </c>
      <c r="B35" s="26" t="s">
        <v>33</v>
      </c>
      <c r="C35" s="9">
        <v>10189.81</v>
      </c>
      <c r="D35" s="5">
        <v>2</v>
      </c>
      <c r="E35" s="10">
        <f t="shared" si="0"/>
        <v>20379.62</v>
      </c>
      <c r="F35" s="5">
        <v>1</v>
      </c>
      <c r="G35" s="10">
        <f t="shared" si="1"/>
        <v>20379.62</v>
      </c>
      <c r="H35" s="10">
        <f t="shared" si="2"/>
        <v>244555.44</v>
      </c>
    </row>
    <row r="36" spans="1:8" ht="55.9" customHeight="1" x14ac:dyDescent="0.25">
      <c r="A36" s="28">
        <v>9</v>
      </c>
      <c r="B36" s="27" t="s">
        <v>24</v>
      </c>
      <c r="C36" s="11">
        <v>9129.1200000000008</v>
      </c>
      <c r="D36" s="22">
        <v>2</v>
      </c>
      <c r="E36" s="23">
        <f t="shared" si="0"/>
        <v>18258.240000000002</v>
      </c>
      <c r="F36" s="22">
        <v>4</v>
      </c>
      <c r="G36" s="10">
        <f t="shared" si="1"/>
        <v>73032.960000000006</v>
      </c>
      <c r="H36" s="10">
        <f t="shared" si="2"/>
        <v>876395.52000000002</v>
      </c>
    </row>
    <row r="37" spans="1:8" ht="37.9" customHeight="1" x14ac:dyDescent="0.25">
      <c r="A37" s="53" t="s">
        <v>34</v>
      </c>
      <c r="B37" s="53"/>
      <c r="C37" s="53"/>
      <c r="D37" s="53"/>
      <c r="E37" s="53"/>
      <c r="F37" s="53"/>
      <c r="G37" s="25">
        <f>SUM(G31:G36)</f>
        <v>173713.97999999998</v>
      </c>
      <c r="H37" s="6">
        <f t="shared" si="2"/>
        <v>2084567.7599999998</v>
      </c>
    </row>
    <row r="38" spans="1:8" ht="33.6" customHeight="1" x14ac:dyDescent="0.25">
      <c r="A38" s="49" t="s">
        <v>35</v>
      </c>
      <c r="B38" s="49"/>
      <c r="C38" s="49"/>
      <c r="D38" s="49"/>
      <c r="E38" s="49"/>
      <c r="F38" s="49"/>
      <c r="G38" s="49"/>
      <c r="H38" s="24">
        <f>SUM(H31:H36)</f>
        <v>2084567.76</v>
      </c>
    </row>
    <row r="39" spans="1:8" ht="41.45" customHeight="1" x14ac:dyDescent="0.25">
      <c r="A39" s="7"/>
    </row>
    <row r="40" spans="1:8" ht="59.45" customHeight="1" x14ac:dyDescent="0.25">
      <c r="A40" s="36" t="s">
        <v>36</v>
      </c>
      <c r="B40" s="36"/>
      <c r="C40" s="36"/>
      <c r="D40" s="36"/>
      <c r="E40" s="36"/>
      <c r="F40" s="36"/>
      <c r="G40" s="36"/>
    </row>
    <row r="41" spans="1:8" ht="33.6" customHeight="1" x14ac:dyDescent="0.25">
      <c r="A41" s="29"/>
      <c r="B41" s="29"/>
      <c r="C41" s="29"/>
      <c r="D41" s="29"/>
      <c r="E41" s="29"/>
      <c r="F41" s="32" t="s">
        <v>37</v>
      </c>
      <c r="G41" s="32"/>
    </row>
    <row r="42" spans="1:8" ht="46.15" customHeight="1" x14ac:dyDescent="0.25">
      <c r="A42" s="8" t="s">
        <v>38</v>
      </c>
      <c r="B42" s="30" t="s">
        <v>39</v>
      </c>
      <c r="C42" s="30"/>
      <c r="D42" s="30"/>
      <c r="E42" s="30"/>
      <c r="F42" s="33">
        <f>H21</f>
        <v>695807.52</v>
      </c>
      <c r="G42" s="32"/>
    </row>
    <row r="43" spans="1:8" ht="43.15" customHeight="1" x14ac:dyDescent="0.25">
      <c r="A43" s="8" t="s">
        <v>40</v>
      </c>
      <c r="B43" s="30" t="s">
        <v>41</v>
      </c>
      <c r="C43" s="30"/>
      <c r="D43" s="30"/>
      <c r="E43" s="30"/>
      <c r="F43" s="33">
        <f>H38</f>
        <v>2084567.76</v>
      </c>
      <c r="G43" s="32"/>
    </row>
    <row r="44" spans="1:8" ht="40.15" customHeight="1" x14ac:dyDescent="0.25">
      <c r="A44" s="31" t="s">
        <v>42</v>
      </c>
      <c r="B44" s="31"/>
      <c r="C44" s="31"/>
      <c r="D44" s="31"/>
      <c r="E44" s="31"/>
      <c r="F44" s="34">
        <f>F42+F43</f>
        <v>2780375.2800000003</v>
      </c>
      <c r="G44" s="35"/>
    </row>
    <row r="45" spans="1:8" ht="56.45" customHeight="1" x14ac:dyDescent="0.25"/>
    <row r="46" spans="1:8" ht="336.6" customHeight="1" x14ac:dyDescent="0.25"/>
    <row r="47" spans="1:8" ht="323.45" customHeight="1" x14ac:dyDescent="0.25"/>
    <row r="48" spans="1:8" ht="178.9" customHeight="1" x14ac:dyDescent="0.25"/>
    <row r="49" ht="58.15" customHeight="1" x14ac:dyDescent="0.25"/>
    <row r="50" ht="76.150000000000006" customHeight="1" x14ac:dyDescent="0.25"/>
    <row r="51" ht="82.9" customHeight="1" x14ac:dyDescent="0.25"/>
    <row r="52" ht="187.9" customHeight="1" x14ac:dyDescent="0.25"/>
    <row r="53" ht="48" customHeight="1" x14ac:dyDescent="0.25"/>
    <row r="54" ht="165.6" customHeight="1" x14ac:dyDescent="0.25"/>
    <row r="55" ht="87" customHeight="1" x14ac:dyDescent="0.25"/>
    <row r="56" ht="47.45" customHeight="1" x14ac:dyDescent="0.25"/>
    <row r="57" ht="58.15" customHeight="1" x14ac:dyDescent="0.25"/>
    <row r="58" ht="36" customHeight="1" x14ac:dyDescent="0.25"/>
    <row r="59" ht="34.9" customHeight="1" x14ac:dyDescent="0.25"/>
    <row r="60" ht="282" customHeight="1" x14ac:dyDescent="0.25"/>
    <row r="61" ht="34.9" customHeight="1" x14ac:dyDescent="0.25"/>
    <row r="63" ht="43.15" customHeight="1" x14ac:dyDescent="0.25"/>
    <row r="64" ht="36.6" customHeight="1" x14ac:dyDescent="0.25"/>
    <row r="67" ht="33" customHeight="1" x14ac:dyDescent="0.25"/>
    <row r="68" ht="76.900000000000006" customHeight="1" x14ac:dyDescent="0.25"/>
    <row r="69" ht="40.9" customHeight="1" x14ac:dyDescent="0.25"/>
    <row r="70" ht="75" customHeight="1" x14ac:dyDescent="0.25"/>
    <row r="71" ht="41.45" customHeight="1" x14ac:dyDescent="0.25"/>
    <row r="72" ht="84" customHeight="1" x14ac:dyDescent="0.25"/>
    <row r="73" ht="36.6" customHeight="1" x14ac:dyDescent="0.25"/>
    <row r="74" ht="43.9" customHeight="1" x14ac:dyDescent="0.25"/>
    <row r="76" ht="48.6" customHeight="1" x14ac:dyDescent="0.25"/>
    <row r="77" ht="40.9" customHeight="1" x14ac:dyDescent="0.25"/>
    <row r="78" ht="27" customHeight="1" x14ac:dyDescent="0.25"/>
    <row r="79" ht="20.45" customHeight="1" x14ac:dyDescent="0.25"/>
    <row r="80" ht="16.149999999999999" customHeight="1" x14ac:dyDescent="0.25"/>
    <row r="81" ht="31.15" customHeight="1" x14ac:dyDescent="0.25"/>
    <row r="82" ht="29.45" customHeight="1" x14ac:dyDescent="0.25"/>
    <row r="83" ht="27" customHeight="1" x14ac:dyDescent="0.25"/>
    <row r="84" ht="25.9" customHeight="1" x14ac:dyDescent="0.25"/>
    <row r="85" ht="17.45" customHeight="1" x14ac:dyDescent="0.25"/>
    <row r="86" ht="36" customHeight="1" x14ac:dyDescent="0.25"/>
    <row r="87" ht="32.450000000000003" customHeight="1" x14ac:dyDescent="0.25"/>
    <row r="88" ht="55.9" customHeight="1" x14ac:dyDescent="0.25"/>
    <row r="90" ht="44.45" customHeight="1" x14ac:dyDescent="0.25"/>
    <row r="92" ht="45" customHeight="1" x14ac:dyDescent="0.25"/>
    <row r="94" ht="47.45" customHeight="1" x14ac:dyDescent="0.25"/>
    <row r="95" ht="32.450000000000003" customHeight="1" x14ac:dyDescent="0.25"/>
    <row r="99" ht="33.6" customHeight="1" x14ac:dyDescent="0.25"/>
    <row r="100" ht="138" customHeight="1" x14ac:dyDescent="0.25"/>
    <row r="101" ht="102.6" customHeight="1" x14ac:dyDescent="0.25"/>
    <row r="102" ht="41.45" customHeight="1" x14ac:dyDescent="0.25"/>
    <row r="104" ht="44.45" customHeight="1" x14ac:dyDescent="0.25"/>
    <row r="105" ht="37.9" customHeight="1" x14ac:dyDescent="0.25"/>
    <row r="106" ht="49.15" customHeight="1" x14ac:dyDescent="0.25"/>
    <row r="108" ht="43.15" customHeight="1" x14ac:dyDescent="0.25"/>
    <row r="109" ht="33.6" customHeight="1" x14ac:dyDescent="0.25"/>
    <row r="110" ht="32.450000000000003" customHeight="1" x14ac:dyDescent="0.25"/>
    <row r="111" ht="31.15" customHeight="1" x14ac:dyDescent="0.25"/>
    <row r="112" ht="31.15" customHeight="1" x14ac:dyDescent="0.25"/>
    <row r="113" ht="46.9" customHeight="1" x14ac:dyDescent="0.25"/>
    <row r="115" ht="43.9" customHeight="1" x14ac:dyDescent="0.25"/>
    <row r="116" ht="36" customHeight="1" x14ac:dyDescent="0.25"/>
    <row r="117" ht="46.9" customHeight="1" x14ac:dyDescent="0.25"/>
    <row r="119" ht="69.599999999999994" customHeight="1" x14ac:dyDescent="0.25"/>
    <row r="121" ht="22.9" customHeight="1" x14ac:dyDescent="0.25"/>
    <row r="126" ht="36" customHeight="1" x14ac:dyDescent="0.25"/>
    <row r="128" ht="36" customHeight="1" x14ac:dyDescent="0.25"/>
    <row r="130" ht="24.6" customHeight="1" x14ac:dyDescent="0.25"/>
    <row r="132" ht="22.15" customHeight="1" x14ac:dyDescent="0.25"/>
  </sheetData>
  <mergeCells count="33">
    <mergeCell ref="A1:P1"/>
    <mergeCell ref="A2:P2"/>
    <mergeCell ref="A3:P3"/>
    <mergeCell ref="A4:P4"/>
    <mergeCell ref="A12:P12"/>
    <mergeCell ref="A5:P5"/>
    <mergeCell ref="A7:P7"/>
    <mergeCell ref="A8:P8"/>
    <mergeCell ref="A6:P6"/>
    <mergeCell ref="A9:P9"/>
    <mergeCell ref="A40:G40"/>
    <mergeCell ref="A11:P11"/>
    <mergeCell ref="A14:P14"/>
    <mergeCell ref="A23:P23"/>
    <mergeCell ref="B15:B16"/>
    <mergeCell ref="B29:B30"/>
    <mergeCell ref="A26:P26"/>
    <mergeCell ref="A28:P28"/>
    <mergeCell ref="A24:P24"/>
    <mergeCell ref="A20:F20"/>
    <mergeCell ref="A21:G21"/>
    <mergeCell ref="A15:A16"/>
    <mergeCell ref="A29:A30"/>
    <mergeCell ref="A37:F37"/>
    <mergeCell ref="A38:G38"/>
    <mergeCell ref="A41:E41"/>
    <mergeCell ref="B42:E42"/>
    <mergeCell ref="B43:E43"/>
    <mergeCell ref="A44:E44"/>
    <mergeCell ref="F41:G41"/>
    <mergeCell ref="F42:G42"/>
    <mergeCell ref="F43:G43"/>
    <mergeCell ref="F44:G4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Emmanoel Cambuí Colonnezi</cp:lastModifiedBy>
  <dcterms:created xsi:type="dcterms:W3CDTF">2023-09-28T23:14:35Z</dcterms:created>
  <dcterms:modified xsi:type="dcterms:W3CDTF">2023-10-11T16:08:44Z</dcterms:modified>
</cp:coreProperties>
</file>