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PL\2024\PROCESSOS ADMINISTRATIVOS\21732023-17 - SERVIÇO DE LIMPEZA - DF_BA_RJ\5. Edital do Pregão Eletrônico nº 90.015-204 e Anexos\"/>
    </mc:Choice>
  </mc:AlternateContent>
  <xr:revisionPtr revIDLastSave="0" documentId="13_ncr:1_{210AA7A0-07AE-4831-9727-F2EF9EE9E230}" xr6:coauthVersionLast="47" xr6:coauthVersionMax="47" xr10:uidLastSave="{00000000-0000-0000-0000-000000000000}"/>
  <bookViews>
    <workbookView xWindow="28680" yWindow="1035" windowWidth="21840" windowHeight="13020" xr2:uid="{58E588D0-0AE4-40F3-9AFF-B2BD7D74AAAA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1" l="1"/>
  <c r="C77" i="1"/>
  <c r="C76" i="1"/>
  <c r="C75" i="1"/>
  <c r="C74" i="1"/>
  <c r="H69" i="1"/>
  <c r="F68" i="1"/>
  <c r="I54" i="1"/>
  <c r="I53" i="1"/>
  <c r="E53" i="1"/>
  <c r="G53" i="1"/>
  <c r="I38" i="1"/>
  <c r="I37" i="1"/>
  <c r="G37" i="1"/>
  <c r="E37" i="1"/>
  <c r="F67" i="1"/>
  <c r="H67" i="1" s="1"/>
  <c r="E52" i="1"/>
  <c r="G52" i="1" s="1"/>
  <c r="I52" i="1" s="1"/>
  <c r="E51" i="1"/>
  <c r="G51" i="1" s="1"/>
  <c r="I51" i="1" s="1"/>
  <c r="E36" i="1"/>
  <c r="G36" i="1" s="1"/>
  <c r="I36" i="1" s="1"/>
</calcChain>
</file>

<file path=xl/sharedStrings.xml><?xml version="1.0" encoding="utf-8"?>
<sst xmlns="http://schemas.openxmlformats.org/spreadsheetml/2006/main" count="79" uniqueCount="56">
  <si>
    <t>ORÇAMENTO ESTIMATIVO</t>
  </si>
  <si>
    <t>GRUPO 1</t>
  </si>
  <si>
    <r>
      <t>Tabela I – Postos para o Museu Nacional de Enfermagem: </t>
    </r>
    <r>
      <rPr>
        <sz val="11"/>
        <color theme="1"/>
        <rFont val="Aptos Narrow"/>
        <family val="2"/>
        <scheme val="minor"/>
      </rPr>
      <t>localizado à Rua João de Deus, nº 4, Pelourinho, Centro Histórico, Salvador/BA.</t>
    </r>
  </si>
  <si>
    <t>1. Os postos de trabalho trabalho de 8h por dia ou 44h semanais diurnas, como no caso desta contratação, envolve apenas 1 (um) ocupante por posto.</t>
  </si>
  <si>
    <t>Item</t>
  </si>
  <si>
    <t>Tipo de serviço</t>
  </si>
  <si>
    <t>[a]</t>
  </si>
  <si>
    <t>[b]</t>
  </si>
  <si>
    <t>Valor por posto</t>
  </si>
  <si>
    <t>[c] = [a] x [b]</t>
  </si>
  <si>
    <t>Quant. de Postos</t>
  </si>
  <si>
    <t>[d]</t>
  </si>
  <si>
    <t>Vl. Mensal do serviço</t>
  </si>
  <si>
    <t>[e] = [c] x [d]</t>
  </si>
  <si>
    <t>Valor anual</t>
  </si>
  <si>
    <t>[f] = [e] x 12</t>
  </si>
  <si>
    <t>Posto de Auxiliar de Serviços Gerais para prestar serviços de limpeza, conservação e higienização das instalações e bens e serviços, com fornecimento de materiais e equipamentos de limpeza.</t>
  </si>
  <si>
    <t>VALOR GLOBAL TOTAL ANUAL →</t>
  </si>
  <si>
    <t>GRUPO 2</t>
  </si>
  <si>
    <r>
      <t>Tabela II – Postos para a Sede do Cofen (em construção): </t>
    </r>
    <r>
      <rPr>
        <sz val="12"/>
        <color theme="1"/>
        <rFont val="Aptos Narrow"/>
        <family val="2"/>
        <scheme val="minor"/>
      </rPr>
      <t>localizada à EQS 208, Asa Sul, Brasília-DF.</t>
    </r>
  </si>
  <si>
    <t>Posto de Encarregado de Limpeza.</t>
  </si>
  <si>
    <t>GRUPO 3</t>
  </si>
  <si>
    <r>
      <t>Tabela III – Postos para o Escritório Administrativo do Cofen: </t>
    </r>
    <r>
      <rPr>
        <sz val="12"/>
        <color theme="1"/>
        <rFont val="Aptos Narrow"/>
        <family val="2"/>
        <scheme val="minor"/>
      </rPr>
      <t>localizado à Rua da Glória, nº 190, Glória, Rio de Janeiro/RJ.</t>
    </r>
  </si>
  <si>
    <t>Quantidade de postos</t>
  </si>
  <si>
    <t>Quantidade Mensal de Diárias</t>
  </si>
  <si>
    <t>Valor Unitário da Diária</t>
  </si>
  <si>
    <t>[c]</t>
  </si>
  <si>
    <t>[d] = [a] x [b] x [c]</t>
  </si>
  <si>
    <t>[e] = [d] x 12</t>
  </si>
  <si>
    <t>Posto de Auxiliar de Serviços Gerais, SOB DEMANDA, para prestar serviços de limpeza, conservação e higienização das instalações e bens e serviços, com fornecimento de materiais e equipamentos de limpeza.</t>
  </si>
  <si>
    <t>QUADRO-RESUMO DOS CUSTO DA CONTRATAÇÃO</t>
  </si>
  <si>
    <t>Valor (R$)</t>
  </si>
  <si>
    <t>Valor Total Anual para o Museu - Tabela I</t>
  </si>
  <si>
    <t>B</t>
  </si>
  <si>
    <t>Valor Total Anual para Nova Sede - Tabela II</t>
  </si>
  <si>
    <t>C</t>
  </si>
  <si>
    <t>Valor Total Anual para o Escritório - Tabela III</t>
  </si>
  <si>
    <t>Valor Total Estimado da Contratação →</t>
  </si>
  <si>
    <t>ANEXO III</t>
  </si>
  <si>
    <t>5. Não serão aceitos valores superiores aos descritos nas tabelas abaixo.</t>
  </si>
  <si>
    <r>
      <rPr>
        <b/>
        <sz val="11"/>
        <color theme="1"/>
        <rFont val="Aptos Narrow"/>
        <family val="2"/>
        <scheme val="minor"/>
      </rPr>
      <t>3.</t>
    </r>
    <r>
      <rPr>
        <sz val="11"/>
        <color theme="1"/>
        <rFont val="Aptos Narrow"/>
        <family val="2"/>
        <scheme val="minor"/>
      </rPr>
      <t xml:space="preserve"> Nos valores propostos estarão inclusos todos os custos operacionais, encargos previdenciários, trabalhistas, tributários, comerciais e quaisquer outros que incidam direta ou indiretamente na execução do objeto.</t>
    </r>
  </si>
  <si>
    <r>
      <rPr>
        <b/>
        <sz val="11"/>
        <color theme="1"/>
        <rFont val="Aptos Narrow"/>
        <family val="2"/>
        <scheme val="minor"/>
      </rPr>
      <t>4.</t>
    </r>
    <r>
      <rPr>
        <sz val="11"/>
        <color theme="1"/>
        <rFont val="Aptos Narrow"/>
        <family val="2"/>
        <scheme val="minor"/>
      </rPr>
      <t xml:space="preserve"> Os serviços deverão ser realizados conforme o Termo de Referência, que contém a descrição detalhada.</t>
    </r>
  </si>
  <si>
    <r>
      <rPr>
        <b/>
        <sz val="11"/>
        <color theme="1"/>
        <rFont val="Aptos Narrow"/>
        <family val="2"/>
        <scheme val="minor"/>
      </rPr>
      <t>6.</t>
    </r>
    <r>
      <rPr>
        <sz val="11"/>
        <color theme="1"/>
        <rFont val="Aptos Narrow"/>
        <family val="2"/>
        <scheme val="minor"/>
      </rPr>
      <t xml:space="preserve"> Se houver indícios de inexequibilidade da proposta de preço, ou em caso da necessidade de esclarecimentos complementares, poderão ser efetuadas diligências, para que a empresa comprove a exequibilidade da proposta.</t>
    </r>
  </si>
  <si>
    <r>
      <rPr>
        <b/>
        <sz val="11"/>
        <color theme="1"/>
        <rFont val="Aptos Narrow"/>
        <family val="2"/>
        <scheme val="minor"/>
      </rPr>
      <t>7.</t>
    </r>
    <r>
      <rPr>
        <sz val="11"/>
        <color theme="1"/>
        <rFont val="Aptos Narrow"/>
        <family val="2"/>
        <scheme val="minor"/>
      </rPr>
      <t xml:space="preserve"> Quando da etapa de lances, deve-se observar que os percentuais de redução, em relação ao valor inicial, das propostas dos licitantes e dos lances ofertados sobre o valor total do grupo deverão ser transpostos linearmente para todos os itens que compõem a planilha de preços do licitante.</t>
    </r>
  </si>
  <si>
    <r>
      <rPr>
        <b/>
        <sz val="11"/>
        <color theme="1"/>
        <rFont val="Aptos Narrow"/>
        <family val="2"/>
        <scheme val="minor"/>
      </rPr>
      <t>8.</t>
    </r>
    <r>
      <rPr>
        <sz val="11"/>
        <color theme="1"/>
        <rFont val="Aptos Narrow"/>
        <family val="2"/>
        <scheme val="minor"/>
      </rPr>
      <t xml:space="preserve"> Os preços deverão ser expressos em moeda corrente nacional (Real) com no máximo 02 (duas) casas decimais.</t>
    </r>
  </si>
  <si>
    <t>A</t>
  </si>
  <si>
    <t>Valor por empregado/material</t>
  </si>
  <si>
    <t>Quantidade de empregados por posto/material</t>
  </si>
  <si>
    <t>-</t>
  </si>
  <si>
    <t>Vl. Mensal do serviço/material</t>
  </si>
  <si>
    <t>Valor por posto/material</t>
  </si>
  <si>
    <t>2. O desconto ofertado na proposta de preços e nas planilhas que incide sobre os valores unitários/totais não pode ser retirado após a solicitação do pregoeiro em uma possível correção dos valores apresentados nos citados documentos, prevalencendo o valor com maior desconto.</t>
  </si>
  <si>
    <r>
      <rPr>
        <b/>
        <sz val="11"/>
        <color theme="1"/>
        <rFont val="Aptos Narrow"/>
        <family val="2"/>
        <scheme val="minor"/>
      </rPr>
      <t>1.</t>
    </r>
    <r>
      <rPr>
        <sz val="11"/>
        <color theme="1"/>
        <rFont val="Aptos Narrow"/>
        <family val="2"/>
        <scheme val="minor"/>
      </rPr>
      <t xml:space="preserve"> A proponente deverá preencher o Modelo de Proposta de Preços (Anexo IV do Edital), Planilha de Custo e Formação de Preços - Postos (Anexo A do Termo de Referência) e a Planilha de Custo e Formação de Preços - Materiais (Anexo B do Termo de Referência), observando os valores máximos estimado da contratação indicados nas tabelas abaixo e na planilha do Anexo B do Termo de Referência.</t>
    </r>
  </si>
  <si>
    <t>Material de limpeza (conforme tabela do Anexo B do Termo de Referência- Grupo 1)</t>
  </si>
  <si>
    <t>Material de limpeza (conforme tabela do Anexo B do Termo de Referência - Grupo 2)</t>
  </si>
  <si>
    <t>Material de limpeza (conforme tabela do Anexo B do Termo de Referência - Grupo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</si>
</sst>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&quot;R$&quot;\ #,##0.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5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BBBBB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/>
      <top style="thin">
        <color rgb="FF646464"/>
      </top>
      <bottom/>
      <diagonal/>
    </border>
    <border>
      <left/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 style="thin">
        <color rgb="FF646464"/>
      </right>
      <top style="thin">
        <color rgb="FF646464"/>
      </top>
      <bottom/>
      <diagonal/>
    </border>
    <border>
      <left style="thin">
        <color rgb="FF6464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646464"/>
      </right>
      <top/>
      <bottom/>
      <diagonal/>
    </border>
    <border>
      <left style="thin">
        <color rgb="FF6464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646464"/>
      </right>
      <top/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 style="thin">
        <color rgb="FF646464"/>
      </bottom>
      <diagonal/>
    </border>
    <border>
      <left/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000000"/>
      </bottom>
      <diagonal/>
    </border>
    <border>
      <left/>
      <right/>
      <top style="thin">
        <color rgb="FF646464"/>
      </top>
      <bottom style="thin">
        <color rgb="FF000000"/>
      </bottom>
      <diagonal/>
    </border>
    <border>
      <left/>
      <right style="thin">
        <color rgb="FF646464"/>
      </right>
      <top style="thin">
        <color rgb="FF646464"/>
      </top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 style="thin">
        <color rgb="FF000000"/>
      </bottom>
      <diagonal/>
    </border>
    <border>
      <left style="thin">
        <color rgb="FF6464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6464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46464"/>
      </left>
      <right/>
      <top/>
      <bottom style="thin">
        <color rgb="FF646464"/>
      </bottom>
      <diagonal/>
    </border>
    <border>
      <left/>
      <right/>
      <top/>
      <bottom style="thin">
        <color rgb="FF646464"/>
      </bottom>
      <diagonal/>
    </border>
    <border>
      <left/>
      <right style="thin">
        <color rgb="FF000000"/>
      </right>
      <top/>
      <bottom style="thin">
        <color rgb="FF646464"/>
      </bottom>
      <diagonal/>
    </border>
    <border>
      <left style="thin">
        <color rgb="FF000000"/>
      </left>
      <right style="thin">
        <color rgb="FF646464"/>
      </right>
      <top/>
      <bottom style="thin">
        <color rgb="FF646464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6464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6464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8" fontId="1" fillId="0" borderId="20" xfId="0" applyNumberFormat="1" applyFont="1" applyBorder="1" applyAlignment="1">
      <alignment horizontal="center" vertical="center" wrapText="1"/>
    </xf>
    <xf numFmtId="8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8" fontId="0" fillId="3" borderId="20" xfId="0" applyNumberFormat="1" applyFill="1" applyBorder="1" applyAlignment="1">
      <alignment horizontal="center" vertical="center" wrapText="1"/>
    </xf>
    <xf numFmtId="8" fontId="0" fillId="0" borderId="20" xfId="0" applyNumberFormat="1" applyBorder="1" applyAlignment="1">
      <alignment horizontal="center" vertical="center" wrapText="1"/>
    </xf>
    <xf numFmtId="8" fontId="5" fillId="0" borderId="23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8" fontId="1" fillId="3" borderId="41" xfId="0" applyNumberFormat="1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vertical="center" wrapText="1"/>
    </xf>
    <xf numFmtId="8" fontId="1" fillId="0" borderId="43" xfId="0" applyNumberFormat="1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8" fontId="1" fillId="0" borderId="46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164" fontId="1" fillId="0" borderId="29" xfId="0" applyNumberFormat="1" applyFont="1" applyBorder="1" applyAlignment="1">
      <alignment horizontal="center" vertical="center"/>
    </xf>
    <xf numFmtId="8" fontId="1" fillId="0" borderId="29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2" fillId="3" borderId="25" xfId="0" applyFont="1" applyFill="1" applyBorder="1" applyAlignment="1">
      <alignment vertical="center" wrapText="1"/>
    </xf>
    <xf numFmtId="0" fontId="2" fillId="3" borderId="26" xfId="0" applyFont="1" applyFill="1" applyBorder="1" applyAlignment="1">
      <alignment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5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1" fillId="0" borderId="29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8" fontId="1" fillId="0" borderId="29" xfId="0" applyNumberFormat="1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8" fontId="1" fillId="0" borderId="44" xfId="0" applyNumberFormat="1" applyFont="1" applyBorder="1" applyAlignment="1">
      <alignment horizontal="center" vertical="center" wrapText="1"/>
    </xf>
    <xf numFmtId="8" fontId="1" fillId="0" borderId="45" xfId="0" applyNumberFormat="1" applyFont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1" fillId="0" borderId="47" xfId="0" applyNumberFormat="1" applyFont="1" applyBorder="1" applyAlignment="1">
      <alignment horizontal="center" vertical="center"/>
    </xf>
    <xf numFmtId="164" fontId="1" fillId="0" borderId="48" xfId="0" applyNumberFormat="1" applyFont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8" fontId="1" fillId="0" borderId="50" xfId="0" applyNumberFormat="1" applyFont="1" applyBorder="1" applyAlignment="1">
      <alignment horizontal="center" vertical="center" wrapText="1"/>
    </xf>
    <xf numFmtId="8" fontId="1" fillId="3" borderId="36" xfId="0" applyNumberFormat="1" applyFont="1" applyFill="1" applyBorder="1" applyAlignment="1">
      <alignment horizontal="center" vertical="center" wrapText="1"/>
    </xf>
    <xf numFmtId="8" fontId="1" fillId="3" borderId="37" xfId="0" applyNumberFormat="1" applyFont="1" applyFill="1" applyBorder="1" applyAlignment="1">
      <alignment horizontal="center" vertical="center" wrapText="1"/>
    </xf>
    <xf numFmtId="8" fontId="1" fillId="0" borderId="8" xfId="0" applyNumberFormat="1" applyFont="1" applyBorder="1" applyAlignment="1">
      <alignment horizontal="center" vertical="center" wrapText="1"/>
    </xf>
    <xf numFmtId="8" fontId="1" fillId="0" borderId="9" xfId="0" applyNumberFormat="1" applyFont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8" fontId="1" fillId="0" borderId="4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4" borderId="0" xfId="0" applyFill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FFD05-4494-47A1-B39B-648BC2B1CC23}">
  <dimension ref="A1:M77"/>
  <sheetViews>
    <sheetView tabSelected="1" workbookViewId="0">
      <selection sqref="A1:M1"/>
    </sheetView>
  </sheetViews>
  <sheetFormatPr defaultRowHeight="15" x14ac:dyDescent="0.25"/>
  <cols>
    <col min="1" max="1" width="9.140625" customWidth="1"/>
    <col min="2" max="2" width="42.28515625" customWidth="1"/>
    <col min="3" max="3" width="21.140625" customWidth="1"/>
    <col min="4" max="4" width="14.85546875" customWidth="1"/>
    <col min="5" max="5" width="15.28515625" customWidth="1"/>
    <col min="6" max="6" width="8" customWidth="1"/>
    <col min="8" max="8" width="6.42578125" customWidth="1"/>
    <col min="9" max="9" width="17.28515625" customWidth="1"/>
  </cols>
  <sheetData>
    <row r="1" spans="1:13" ht="33" customHeight="1" x14ac:dyDescent="0.25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3" spans="1:13" ht="34.5" customHeight="1" x14ac:dyDescent="0.25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6" spans="1:13" ht="39.75" customHeight="1" x14ac:dyDescent="0.25">
      <c r="A6" s="85" t="s">
        <v>52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</row>
    <row r="7" spans="1:13" ht="9" customHeight="1" x14ac:dyDescent="0.25"/>
    <row r="8" spans="1:13" ht="5.25" customHeight="1" x14ac:dyDescent="0.25"/>
    <row r="9" spans="1:13" ht="46.5" customHeight="1" x14ac:dyDescent="0.25">
      <c r="A9" s="86" t="s">
        <v>51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1" spans="1:13" ht="33.75" customHeight="1" x14ac:dyDescent="0.25">
      <c r="A11" s="80" t="s">
        <v>40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</row>
    <row r="13" spans="1:13" x14ac:dyDescent="0.25">
      <c r="A13" s="81" t="s">
        <v>41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</row>
    <row r="15" spans="1:13" x14ac:dyDescent="0.25">
      <c r="A15" s="82" t="s">
        <v>39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</row>
    <row r="17" spans="1:13" ht="39" customHeight="1" x14ac:dyDescent="0.25">
      <c r="A17" s="83" t="s">
        <v>42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</row>
    <row r="19" spans="1:13" ht="34.5" customHeight="1" x14ac:dyDescent="0.25">
      <c r="A19" s="83" t="s">
        <v>43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</row>
    <row r="21" spans="1:13" x14ac:dyDescent="0.25">
      <c r="A21" s="83" t="s">
        <v>44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25">
      <c r="A22" s="1"/>
    </row>
    <row r="23" spans="1:13" x14ac:dyDescent="0.25">
      <c r="A23" s="1"/>
    </row>
    <row r="24" spans="1:13" x14ac:dyDescent="0.25">
      <c r="A24" s="1"/>
    </row>
    <row r="25" spans="1:13" ht="58.5" customHeight="1" x14ac:dyDescent="0.25">
      <c r="A25" s="58" t="s">
        <v>1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8" spans="1:13" x14ac:dyDescent="0.25">
      <c r="A28" s="84" t="s">
        <v>2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</row>
    <row r="29" spans="1:13" x14ac:dyDescent="0.25">
      <c r="A29" s="2"/>
    </row>
    <row r="30" spans="1:13" x14ac:dyDescent="0.25">
      <c r="A30" s="81" t="s">
        <v>3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</row>
    <row r="33" spans="1:13" ht="60" x14ac:dyDescent="0.25">
      <c r="A33" s="46" t="s">
        <v>4</v>
      </c>
      <c r="B33" s="49" t="s">
        <v>5</v>
      </c>
      <c r="C33" s="5" t="s">
        <v>46</v>
      </c>
      <c r="D33" s="5" t="s">
        <v>47</v>
      </c>
      <c r="E33" s="5" t="s">
        <v>8</v>
      </c>
      <c r="F33" s="5" t="s">
        <v>10</v>
      </c>
      <c r="G33" s="52" t="s">
        <v>49</v>
      </c>
      <c r="H33" s="53"/>
      <c r="I33" s="6" t="s">
        <v>14</v>
      </c>
    </row>
    <row r="34" spans="1:13" ht="4.5" customHeight="1" x14ac:dyDescent="0.25">
      <c r="A34" s="47"/>
      <c r="B34" s="50"/>
      <c r="C34" s="7"/>
      <c r="D34" s="7"/>
      <c r="E34" s="7"/>
      <c r="F34" s="7"/>
      <c r="G34" s="54"/>
      <c r="H34" s="55"/>
      <c r="I34" s="8"/>
    </row>
    <row r="35" spans="1:13" ht="23.25" customHeight="1" x14ac:dyDescent="0.25">
      <c r="A35" s="48"/>
      <c r="B35" s="51"/>
      <c r="C35" s="9" t="s">
        <v>6</v>
      </c>
      <c r="D35" s="9" t="s">
        <v>7</v>
      </c>
      <c r="E35" s="9" t="s">
        <v>9</v>
      </c>
      <c r="F35" s="9" t="s">
        <v>11</v>
      </c>
      <c r="G35" s="44" t="s">
        <v>13</v>
      </c>
      <c r="H35" s="45"/>
      <c r="I35" s="10" t="s">
        <v>15</v>
      </c>
    </row>
    <row r="36" spans="1:13" ht="119.25" customHeight="1" x14ac:dyDescent="0.25">
      <c r="A36" s="21">
        <v>1</v>
      </c>
      <c r="B36" s="22" t="s">
        <v>16</v>
      </c>
      <c r="C36" s="23">
        <v>5951.31</v>
      </c>
      <c r="D36" s="24">
        <v>1</v>
      </c>
      <c r="E36" s="23">
        <f>C36*D36</f>
        <v>5951.31</v>
      </c>
      <c r="F36" s="24">
        <v>2</v>
      </c>
      <c r="G36" s="56">
        <f>E36*F36</f>
        <v>11902.62</v>
      </c>
      <c r="H36" s="57"/>
      <c r="I36" s="25">
        <f>G36*12</f>
        <v>142831.44</v>
      </c>
    </row>
    <row r="37" spans="1:13" ht="36.75" customHeight="1" x14ac:dyDescent="0.25">
      <c r="A37" s="26">
        <v>2</v>
      </c>
      <c r="B37" s="27" t="s">
        <v>53</v>
      </c>
      <c r="C37" s="28">
        <v>3229.48</v>
      </c>
      <c r="D37" s="26">
        <v>1</v>
      </c>
      <c r="E37" s="28">
        <f>C37*D37</f>
        <v>3229.48</v>
      </c>
      <c r="F37" s="26" t="s">
        <v>48</v>
      </c>
      <c r="G37" s="60">
        <f>E37</f>
        <v>3229.48</v>
      </c>
      <c r="H37" s="61"/>
      <c r="I37" s="28">
        <f>G37*12</f>
        <v>38753.760000000002</v>
      </c>
    </row>
    <row r="38" spans="1:13" ht="28.5" customHeight="1" x14ac:dyDescent="0.25">
      <c r="A38" s="37" t="s">
        <v>17</v>
      </c>
      <c r="B38" s="38"/>
      <c r="C38" s="38"/>
      <c r="D38" s="38"/>
      <c r="E38" s="38"/>
      <c r="F38" s="38"/>
      <c r="G38" s="38"/>
      <c r="H38" s="73"/>
      <c r="I38" s="20">
        <f>SUM(I36:I37)</f>
        <v>181585.2</v>
      </c>
    </row>
    <row r="41" spans="1:13" ht="58.5" customHeight="1" x14ac:dyDescent="0.25">
      <c r="A41" s="58" t="s">
        <v>18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</row>
    <row r="44" spans="1:13" ht="15.75" x14ac:dyDescent="0.25">
      <c r="A44" s="40" t="s">
        <v>19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</row>
    <row r="48" spans="1:13" ht="60" x14ac:dyDescent="0.25">
      <c r="A48" s="46" t="s">
        <v>4</v>
      </c>
      <c r="B48" s="49" t="s">
        <v>5</v>
      </c>
      <c r="C48" s="5" t="s">
        <v>46</v>
      </c>
      <c r="D48" s="5" t="s">
        <v>47</v>
      </c>
      <c r="E48" s="5" t="s">
        <v>50</v>
      </c>
      <c r="F48" s="5" t="s">
        <v>10</v>
      </c>
      <c r="G48" s="52" t="s">
        <v>49</v>
      </c>
      <c r="H48" s="53"/>
      <c r="I48" s="6" t="s">
        <v>14</v>
      </c>
    </row>
    <row r="49" spans="1:13" ht="4.5" customHeight="1" x14ac:dyDescent="0.25">
      <c r="A49" s="47"/>
      <c r="B49" s="50"/>
      <c r="C49" s="7"/>
      <c r="D49" s="7"/>
      <c r="E49" s="7"/>
      <c r="F49" s="7"/>
      <c r="G49" s="54"/>
      <c r="H49" s="55"/>
      <c r="I49" s="8"/>
    </row>
    <row r="50" spans="1:13" ht="24" customHeight="1" x14ac:dyDescent="0.25">
      <c r="A50" s="48"/>
      <c r="B50" s="51"/>
      <c r="C50" s="9" t="s">
        <v>6</v>
      </c>
      <c r="D50" s="9" t="s">
        <v>7</v>
      </c>
      <c r="E50" s="9" t="s">
        <v>9</v>
      </c>
      <c r="F50" s="9" t="s">
        <v>11</v>
      </c>
      <c r="G50" s="44" t="s">
        <v>13</v>
      </c>
      <c r="H50" s="45"/>
      <c r="I50" s="10" t="s">
        <v>15</v>
      </c>
    </row>
    <row r="51" spans="1:13" ht="90" customHeight="1" x14ac:dyDescent="0.25">
      <c r="A51" s="14">
        <v>3</v>
      </c>
      <c r="B51" s="3" t="s">
        <v>16</v>
      </c>
      <c r="C51" s="12">
        <v>6909.86</v>
      </c>
      <c r="D51" s="13">
        <v>1</v>
      </c>
      <c r="E51" s="12">
        <f>C51*D51</f>
        <v>6909.86</v>
      </c>
      <c r="F51" s="13">
        <v>24</v>
      </c>
      <c r="G51" s="71">
        <f>E51*F51</f>
        <v>165836.63999999998</v>
      </c>
      <c r="H51" s="72"/>
      <c r="I51" s="11">
        <f>G51*12</f>
        <v>1990039.6799999997</v>
      </c>
    </row>
    <row r="52" spans="1:13" ht="30" customHeight="1" x14ac:dyDescent="0.25">
      <c r="A52" s="21">
        <v>4</v>
      </c>
      <c r="B52" s="22" t="s">
        <v>20</v>
      </c>
      <c r="C52" s="23">
        <v>8459.75</v>
      </c>
      <c r="D52" s="24">
        <v>1</v>
      </c>
      <c r="E52" s="23">
        <f>C52*D52</f>
        <v>8459.75</v>
      </c>
      <c r="F52" s="24">
        <v>1</v>
      </c>
      <c r="G52" s="56">
        <f>E52*F52</f>
        <v>8459.75</v>
      </c>
      <c r="H52" s="57"/>
      <c r="I52" s="25">
        <f>G52*12</f>
        <v>101517</v>
      </c>
    </row>
    <row r="53" spans="1:13" ht="39" customHeight="1" x14ac:dyDescent="0.25">
      <c r="A53" s="26">
        <v>5</v>
      </c>
      <c r="B53" s="27" t="s">
        <v>54</v>
      </c>
      <c r="C53" s="28">
        <v>27188.95</v>
      </c>
      <c r="D53" s="26">
        <v>1</v>
      </c>
      <c r="E53" s="28">
        <f>C53*D53</f>
        <v>27188.95</v>
      </c>
      <c r="F53" s="26" t="s">
        <v>48</v>
      </c>
      <c r="G53" s="41">
        <f>E53</f>
        <v>27188.95</v>
      </c>
      <c r="H53" s="42"/>
      <c r="I53" s="28">
        <f>G53*12</f>
        <v>326267.40000000002</v>
      </c>
    </row>
    <row r="54" spans="1:13" ht="29.25" customHeight="1" x14ac:dyDescent="0.25">
      <c r="A54" s="37" t="s">
        <v>17</v>
      </c>
      <c r="B54" s="38"/>
      <c r="C54" s="38"/>
      <c r="D54" s="38"/>
      <c r="E54" s="38"/>
      <c r="F54" s="38"/>
      <c r="G54" s="38"/>
      <c r="H54" s="73"/>
      <c r="I54" s="20">
        <f>SUM(I51:I53)</f>
        <v>2417824.0799999996</v>
      </c>
    </row>
    <row r="57" spans="1:13" ht="58.5" customHeight="1" x14ac:dyDescent="0.25">
      <c r="A57" s="58" t="s">
        <v>21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</row>
    <row r="60" spans="1:13" ht="15.75" x14ac:dyDescent="0.25">
      <c r="A60" s="40" t="s">
        <v>22</v>
      </c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</row>
    <row r="64" spans="1:13" ht="60" customHeight="1" x14ac:dyDescent="0.25">
      <c r="A64" s="46" t="s">
        <v>4</v>
      </c>
      <c r="B64" s="49" t="s">
        <v>5</v>
      </c>
      <c r="C64" s="5" t="s">
        <v>23</v>
      </c>
      <c r="D64" s="5" t="s">
        <v>24</v>
      </c>
      <c r="E64" s="5" t="s">
        <v>25</v>
      </c>
      <c r="F64" s="52" t="s">
        <v>12</v>
      </c>
      <c r="G64" s="74"/>
      <c r="H64" s="62" t="s">
        <v>14</v>
      </c>
      <c r="I64" s="63"/>
    </row>
    <row r="65" spans="1:9" ht="3.75" customHeight="1" x14ac:dyDescent="0.25">
      <c r="A65" s="47"/>
      <c r="B65" s="50"/>
      <c r="C65" s="7"/>
      <c r="D65" s="7"/>
      <c r="E65" s="7"/>
      <c r="F65" s="54"/>
      <c r="G65" s="75"/>
      <c r="H65" s="64" t="s">
        <v>28</v>
      </c>
      <c r="I65" s="65"/>
    </row>
    <row r="66" spans="1:9" ht="30.75" customHeight="1" x14ac:dyDescent="0.25">
      <c r="A66" s="48"/>
      <c r="B66" s="51"/>
      <c r="C66" s="9" t="s">
        <v>6</v>
      </c>
      <c r="D66" s="9" t="s">
        <v>7</v>
      </c>
      <c r="E66" s="9" t="s">
        <v>26</v>
      </c>
      <c r="F66" s="44" t="s">
        <v>27</v>
      </c>
      <c r="G66" s="76"/>
      <c r="H66" s="66"/>
      <c r="I66" s="67"/>
    </row>
    <row r="67" spans="1:9" ht="82.5" customHeight="1" x14ac:dyDescent="0.25">
      <c r="A67" s="21">
        <v>6</v>
      </c>
      <c r="B67" s="22" t="s">
        <v>29</v>
      </c>
      <c r="C67" s="24">
        <v>1</v>
      </c>
      <c r="D67" s="24">
        <v>15</v>
      </c>
      <c r="E67" s="23">
        <v>222.67</v>
      </c>
      <c r="F67" s="56">
        <f>C67*D67*E67</f>
        <v>3340.0499999999997</v>
      </c>
      <c r="G67" s="77"/>
      <c r="H67" s="68">
        <f>F67*12</f>
        <v>40080.6</v>
      </c>
      <c r="I67" s="68"/>
    </row>
    <row r="68" spans="1:9" ht="34.5" customHeight="1" x14ac:dyDescent="0.25">
      <c r="A68" s="26">
        <v>7</v>
      </c>
      <c r="B68" s="27" t="s">
        <v>55</v>
      </c>
      <c r="C68" s="26">
        <v>1</v>
      </c>
      <c r="D68" s="26" t="s">
        <v>48</v>
      </c>
      <c r="E68" s="29">
        <v>2117.94</v>
      </c>
      <c r="F68" s="43">
        <f>C68*E68</f>
        <v>2117.94</v>
      </c>
      <c r="G68" s="42"/>
      <c r="H68" s="43">
        <f>F68*12</f>
        <v>25415.279999999999</v>
      </c>
      <c r="I68" s="42"/>
    </row>
    <row r="69" spans="1:9" ht="33.75" customHeight="1" x14ac:dyDescent="0.25">
      <c r="A69" s="37" t="s">
        <v>17</v>
      </c>
      <c r="B69" s="38"/>
      <c r="C69" s="38"/>
      <c r="D69" s="38"/>
      <c r="E69" s="38"/>
      <c r="F69" s="38"/>
      <c r="G69" s="39"/>
      <c r="H69" s="69">
        <f>SUM(H67:I68)</f>
        <v>65495.88</v>
      </c>
      <c r="I69" s="70"/>
    </row>
    <row r="72" spans="1:9" ht="58.5" customHeight="1" x14ac:dyDescent="0.25">
      <c r="A72" s="34" t="s">
        <v>30</v>
      </c>
      <c r="B72" s="35"/>
      <c r="C72" s="36"/>
    </row>
    <row r="73" spans="1:9" ht="28.5" customHeight="1" x14ac:dyDescent="0.25">
      <c r="A73" s="32"/>
      <c r="B73" s="33"/>
      <c r="C73" s="18" t="s">
        <v>31</v>
      </c>
    </row>
    <row r="74" spans="1:9" ht="47.25" customHeight="1" x14ac:dyDescent="0.25">
      <c r="A74" s="19" t="s">
        <v>45</v>
      </c>
      <c r="B74" s="4" t="s">
        <v>32</v>
      </c>
      <c r="C74" s="15">
        <f>I38</f>
        <v>181585.2</v>
      </c>
    </row>
    <row r="75" spans="1:9" ht="42.75" customHeight="1" x14ac:dyDescent="0.25">
      <c r="A75" s="14" t="s">
        <v>33</v>
      </c>
      <c r="B75" s="3" t="s">
        <v>34</v>
      </c>
      <c r="C75" s="16">
        <f>I54</f>
        <v>2417824.0799999996</v>
      </c>
    </row>
    <row r="76" spans="1:9" ht="40.5" customHeight="1" x14ac:dyDescent="0.25">
      <c r="A76" s="19" t="s">
        <v>35</v>
      </c>
      <c r="B76" s="4" t="s">
        <v>36</v>
      </c>
      <c r="C76" s="15">
        <f>H69</f>
        <v>65495.88</v>
      </c>
    </row>
    <row r="77" spans="1:9" ht="46.5" customHeight="1" x14ac:dyDescent="0.25">
      <c r="A77" s="30" t="s">
        <v>37</v>
      </c>
      <c r="B77" s="31"/>
      <c r="C77" s="17">
        <f>SUM(C74:C76)</f>
        <v>2664905.1599999997</v>
      </c>
    </row>
  </sheetData>
  <mergeCells count="50">
    <mergeCell ref="A28:M28"/>
    <mergeCell ref="A30:M30"/>
    <mergeCell ref="A25:M25"/>
    <mergeCell ref="A3:M3"/>
    <mergeCell ref="A1:M1"/>
    <mergeCell ref="A6:M6"/>
    <mergeCell ref="A9:M9"/>
    <mergeCell ref="A11:M11"/>
    <mergeCell ref="A13:M13"/>
    <mergeCell ref="A15:M15"/>
    <mergeCell ref="A17:M17"/>
    <mergeCell ref="A19:M19"/>
    <mergeCell ref="A21:M21"/>
    <mergeCell ref="G36:H36"/>
    <mergeCell ref="A41:M41"/>
    <mergeCell ref="G37:H37"/>
    <mergeCell ref="H64:I64"/>
    <mergeCell ref="H65:I66"/>
    <mergeCell ref="G51:H51"/>
    <mergeCell ref="G52:H52"/>
    <mergeCell ref="A54:H54"/>
    <mergeCell ref="A64:A66"/>
    <mergeCell ref="B64:B66"/>
    <mergeCell ref="F64:G64"/>
    <mergeCell ref="F65:G65"/>
    <mergeCell ref="F66:G66"/>
    <mergeCell ref="A60:M60"/>
    <mergeCell ref="A57:M57"/>
    <mergeCell ref="A38:H38"/>
    <mergeCell ref="A33:A35"/>
    <mergeCell ref="B33:B35"/>
    <mergeCell ref="G33:H33"/>
    <mergeCell ref="G34:H34"/>
    <mergeCell ref="G35:H35"/>
    <mergeCell ref="A77:B77"/>
    <mergeCell ref="A73:B73"/>
    <mergeCell ref="A72:C72"/>
    <mergeCell ref="A69:G69"/>
    <mergeCell ref="A44:M44"/>
    <mergeCell ref="G53:H53"/>
    <mergeCell ref="F68:G68"/>
    <mergeCell ref="H68:I68"/>
    <mergeCell ref="G50:H50"/>
    <mergeCell ref="H67:I67"/>
    <mergeCell ref="H69:I69"/>
    <mergeCell ref="F67:G67"/>
    <mergeCell ref="A48:A50"/>
    <mergeCell ref="B48:B50"/>
    <mergeCell ref="G48:H48"/>
    <mergeCell ref="G49:H4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Conselho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 Cambuí Colonnezi</dc:creator>
  <cp:lastModifiedBy>Emmanoel Cambuí Colonnezi</cp:lastModifiedBy>
  <dcterms:created xsi:type="dcterms:W3CDTF">2024-03-13T18:18:24Z</dcterms:created>
  <dcterms:modified xsi:type="dcterms:W3CDTF">2024-05-09T13:43:01Z</dcterms:modified>
</cp:coreProperties>
</file>