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curitiba\arquivos\Privado\CPL\2024\PROCESSOS ADMINISTRATIVOS\12212023-50 - MOBILIÁRIO - SRP\5. Edital do Pregão Eletrônico nº 90.021-2024\"/>
    </mc:Choice>
  </mc:AlternateContent>
  <xr:revisionPtr revIDLastSave="0" documentId="13_ncr:1_{734D8490-EDF0-436B-8F62-3863388D76CD}" xr6:coauthVersionLast="47" xr6:coauthVersionMax="47" xr10:uidLastSave="{00000000-0000-0000-0000-000000000000}"/>
  <bookViews>
    <workbookView xWindow="-120" yWindow="-120" windowWidth="20730" windowHeight="11310" xr2:uid="{7BF218DF-A93B-45A7-A518-7AB799905FD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1" i="1" l="1"/>
  <c r="I295" i="1" s="1"/>
  <c r="J151" i="1"/>
  <c r="J300" i="1"/>
  <c r="I300" i="1"/>
  <c r="H300" i="1"/>
  <c r="P288" i="1"/>
  <c r="L283" i="1"/>
  <c r="L282" i="1"/>
  <c r="K283" i="1"/>
  <c r="K282" i="1"/>
  <c r="J283" i="1"/>
  <c r="J282" i="1"/>
  <c r="G282" i="1"/>
  <c r="J299" i="1"/>
  <c r="I299" i="1"/>
  <c r="H299" i="1"/>
  <c r="P273" i="1"/>
  <c r="P272" i="1"/>
  <c r="L267" i="1"/>
  <c r="K267" i="1"/>
  <c r="J267" i="1"/>
  <c r="L266" i="1"/>
  <c r="K266" i="1"/>
  <c r="J266" i="1"/>
  <c r="L265" i="1"/>
  <c r="K265" i="1"/>
  <c r="J265" i="1"/>
  <c r="G266" i="1"/>
  <c r="G265" i="1"/>
  <c r="J298" i="1"/>
  <c r="I298" i="1"/>
  <c r="H298" i="1"/>
  <c r="P256" i="1"/>
  <c r="P255" i="1"/>
  <c r="O250" i="1"/>
  <c r="N250" i="1"/>
  <c r="M250" i="1"/>
  <c r="O248" i="1"/>
  <c r="N248" i="1"/>
  <c r="M248" i="1"/>
  <c r="O246" i="1"/>
  <c r="N246" i="1"/>
  <c r="M246" i="1"/>
  <c r="J248" i="1"/>
  <c r="J246" i="1"/>
  <c r="I248" i="1"/>
  <c r="I246" i="1"/>
  <c r="H248" i="1"/>
  <c r="H246" i="1"/>
  <c r="G248" i="1"/>
  <c r="G246" i="1"/>
  <c r="I297" i="1"/>
  <c r="P235" i="1"/>
  <c r="P236" i="1"/>
  <c r="P237" i="1"/>
  <c r="P233" i="1"/>
  <c r="P234" i="1"/>
  <c r="P231" i="1"/>
  <c r="P232" i="1"/>
  <c r="P229" i="1"/>
  <c r="P230" i="1"/>
  <c r="P228" i="1"/>
  <c r="P227" i="1"/>
  <c r="P226" i="1"/>
  <c r="P224" i="1"/>
  <c r="P225" i="1"/>
  <c r="P223" i="1"/>
  <c r="K218" i="1"/>
  <c r="J218" i="1"/>
  <c r="H297" i="1" s="1"/>
  <c r="L204" i="1"/>
  <c r="L205" i="1"/>
  <c r="L207" i="1"/>
  <c r="L208" i="1"/>
  <c r="L210" i="1"/>
  <c r="L215" i="1"/>
  <c r="L217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J204" i="1"/>
  <c r="J205" i="1"/>
  <c r="J206" i="1"/>
  <c r="L206" i="1" s="1"/>
  <c r="J207" i="1"/>
  <c r="J208" i="1"/>
  <c r="J209" i="1"/>
  <c r="L209" i="1" s="1"/>
  <c r="J210" i="1"/>
  <c r="J211" i="1"/>
  <c r="L211" i="1" s="1"/>
  <c r="J212" i="1"/>
  <c r="L212" i="1" s="1"/>
  <c r="J213" i="1"/>
  <c r="L213" i="1" s="1"/>
  <c r="J214" i="1"/>
  <c r="L214" i="1" s="1"/>
  <c r="J215" i="1"/>
  <c r="J216" i="1"/>
  <c r="L216" i="1" s="1"/>
  <c r="J217" i="1"/>
  <c r="L203" i="1"/>
  <c r="K203" i="1"/>
  <c r="J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03" i="1"/>
  <c r="J296" i="1"/>
  <c r="I296" i="1"/>
  <c r="H296" i="1"/>
  <c r="P186" i="1"/>
  <c r="P187" i="1"/>
  <c r="P188" i="1"/>
  <c r="P189" i="1"/>
  <c r="P190" i="1"/>
  <c r="P191" i="1"/>
  <c r="P192" i="1"/>
  <c r="P193" i="1"/>
  <c r="P194" i="1"/>
  <c r="P185" i="1"/>
  <c r="L180" i="1"/>
  <c r="K180" i="1"/>
  <c r="J180" i="1"/>
  <c r="L171" i="1"/>
  <c r="L172" i="1"/>
  <c r="L173" i="1"/>
  <c r="L174" i="1"/>
  <c r="L175" i="1"/>
  <c r="L176" i="1"/>
  <c r="L177" i="1"/>
  <c r="L178" i="1"/>
  <c r="L179" i="1"/>
  <c r="K171" i="1"/>
  <c r="K172" i="1"/>
  <c r="K173" i="1"/>
  <c r="K174" i="1"/>
  <c r="K175" i="1"/>
  <c r="K176" i="1"/>
  <c r="K177" i="1"/>
  <c r="K178" i="1"/>
  <c r="K179" i="1"/>
  <c r="J171" i="1"/>
  <c r="J172" i="1"/>
  <c r="J173" i="1"/>
  <c r="J174" i="1"/>
  <c r="J175" i="1"/>
  <c r="J176" i="1"/>
  <c r="J177" i="1"/>
  <c r="J178" i="1"/>
  <c r="J179" i="1"/>
  <c r="L170" i="1"/>
  <c r="K170" i="1"/>
  <c r="J170" i="1"/>
  <c r="G171" i="1"/>
  <c r="G172" i="1"/>
  <c r="G173" i="1"/>
  <c r="G174" i="1"/>
  <c r="G175" i="1"/>
  <c r="G176" i="1"/>
  <c r="G177" i="1"/>
  <c r="G178" i="1"/>
  <c r="G179" i="1"/>
  <c r="G170" i="1"/>
  <c r="H295" i="1"/>
  <c r="P161" i="1"/>
  <c r="P159" i="1"/>
  <c r="P160" i="1"/>
  <c r="P157" i="1"/>
  <c r="P158" i="1"/>
  <c r="P156" i="1"/>
  <c r="L145" i="1"/>
  <c r="K149" i="1"/>
  <c r="K147" i="1"/>
  <c r="K144" i="1"/>
  <c r="K145" i="1"/>
  <c r="K146" i="1"/>
  <c r="J149" i="1"/>
  <c r="L149" i="1" s="1"/>
  <c r="J147" i="1"/>
  <c r="L147" i="1" s="1"/>
  <c r="J144" i="1"/>
  <c r="L144" i="1" s="1"/>
  <c r="J145" i="1"/>
  <c r="J146" i="1"/>
  <c r="L146" i="1" s="1"/>
  <c r="K143" i="1"/>
  <c r="J143" i="1"/>
  <c r="L143" i="1" s="1"/>
  <c r="G149" i="1"/>
  <c r="G147" i="1"/>
  <c r="G144" i="1"/>
  <c r="G145" i="1"/>
  <c r="G146" i="1"/>
  <c r="G143" i="1"/>
  <c r="P134" i="1"/>
  <c r="P132" i="1"/>
  <c r="P133" i="1"/>
  <c r="P130" i="1"/>
  <c r="P131" i="1"/>
  <c r="P128" i="1"/>
  <c r="P129" i="1"/>
  <c r="P127" i="1"/>
  <c r="P126" i="1"/>
  <c r="P125" i="1"/>
  <c r="L111" i="1"/>
  <c r="L112" i="1"/>
  <c r="L113" i="1"/>
  <c r="L114" i="1"/>
  <c r="L115" i="1"/>
  <c r="L116" i="1"/>
  <c r="L117" i="1"/>
  <c r="K111" i="1"/>
  <c r="K112" i="1"/>
  <c r="K113" i="1"/>
  <c r="K114" i="1"/>
  <c r="K115" i="1"/>
  <c r="K116" i="1"/>
  <c r="K117" i="1"/>
  <c r="K118" i="1"/>
  <c r="K119" i="1"/>
  <c r="J111" i="1"/>
  <c r="J112" i="1"/>
  <c r="J113" i="1"/>
  <c r="J114" i="1"/>
  <c r="J115" i="1"/>
  <c r="J116" i="1"/>
  <c r="J117" i="1"/>
  <c r="J118" i="1"/>
  <c r="J119" i="1"/>
  <c r="L119" i="1" s="1"/>
  <c r="L110" i="1"/>
  <c r="K110" i="1"/>
  <c r="J110" i="1"/>
  <c r="G119" i="1"/>
  <c r="G118" i="1"/>
  <c r="G117" i="1"/>
  <c r="G116" i="1"/>
  <c r="G115" i="1"/>
  <c r="G114" i="1"/>
  <c r="G113" i="1"/>
  <c r="G112" i="1"/>
  <c r="G111" i="1"/>
  <c r="G110" i="1"/>
  <c r="P101" i="1"/>
  <c r="P99" i="1"/>
  <c r="P100" i="1"/>
  <c r="P97" i="1"/>
  <c r="P98" i="1"/>
  <c r="P95" i="1"/>
  <c r="P96" i="1"/>
  <c r="P93" i="1"/>
  <c r="P94" i="1"/>
  <c r="P91" i="1"/>
  <c r="P92" i="1"/>
  <c r="P89" i="1"/>
  <c r="P90" i="1"/>
  <c r="P87" i="1"/>
  <c r="P88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K24" i="1"/>
  <c r="L24" i="1" s="1"/>
  <c r="J24" i="1"/>
  <c r="L67" i="1"/>
  <c r="L65" i="1"/>
  <c r="L63" i="1"/>
  <c r="L62" i="1"/>
  <c r="L60" i="1"/>
  <c r="L58" i="1"/>
  <c r="L56" i="1"/>
  <c r="L54" i="1"/>
  <c r="L52" i="1"/>
  <c r="L51" i="1"/>
  <c r="L47" i="1"/>
  <c r="L46" i="1"/>
  <c r="L44" i="1"/>
  <c r="L43" i="1"/>
  <c r="L41" i="1"/>
  <c r="L39" i="1"/>
  <c r="L37" i="1"/>
  <c r="L35" i="1"/>
  <c r="L33" i="1"/>
  <c r="K67" i="1"/>
  <c r="K65" i="1"/>
  <c r="K63" i="1"/>
  <c r="K62" i="1"/>
  <c r="K60" i="1"/>
  <c r="K58" i="1"/>
  <c r="K56" i="1"/>
  <c r="K54" i="1"/>
  <c r="K52" i="1"/>
  <c r="K51" i="1"/>
  <c r="K50" i="1"/>
  <c r="K48" i="1"/>
  <c r="K69" i="1" s="1"/>
  <c r="I293" i="1" s="1"/>
  <c r="K47" i="1"/>
  <c r="K46" i="1"/>
  <c r="K44" i="1"/>
  <c r="K43" i="1"/>
  <c r="K41" i="1"/>
  <c r="K39" i="1"/>
  <c r="K37" i="1"/>
  <c r="K35" i="1"/>
  <c r="K33" i="1"/>
  <c r="J67" i="1"/>
  <c r="J65" i="1"/>
  <c r="J63" i="1"/>
  <c r="J62" i="1"/>
  <c r="J60" i="1"/>
  <c r="J58" i="1"/>
  <c r="J56" i="1"/>
  <c r="J54" i="1"/>
  <c r="J52" i="1"/>
  <c r="J51" i="1"/>
  <c r="J50" i="1"/>
  <c r="L50" i="1" s="1"/>
  <c r="J48" i="1"/>
  <c r="J47" i="1"/>
  <c r="J46" i="1"/>
  <c r="J44" i="1"/>
  <c r="J43" i="1"/>
  <c r="J41" i="1"/>
  <c r="J39" i="1"/>
  <c r="J37" i="1"/>
  <c r="J35" i="1"/>
  <c r="J33" i="1"/>
  <c r="L32" i="1"/>
  <c r="K32" i="1"/>
  <c r="J32" i="1"/>
  <c r="G63" i="1"/>
  <c r="G65" i="1"/>
  <c r="G67" i="1"/>
  <c r="G62" i="1"/>
  <c r="G60" i="1"/>
  <c r="G58" i="1"/>
  <c r="G56" i="1"/>
  <c r="G54" i="1"/>
  <c r="G52" i="1"/>
  <c r="G51" i="1"/>
  <c r="G50" i="1"/>
  <c r="G48" i="1"/>
  <c r="G47" i="1"/>
  <c r="G46" i="1"/>
  <c r="G44" i="1"/>
  <c r="G43" i="1"/>
  <c r="G41" i="1"/>
  <c r="G39" i="1"/>
  <c r="G37" i="1"/>
  <c r="G35" i="1"/>
  <c r="G33" i="1"/>
  <c r="G32" i="1"/>
  <c r="G28" i="1"/>
  <c r="L28" i="1"/>
  <c r="K28" i="1"/>
  <c r="J28" i="1"/>
  <c r="G24" i="1"/>
  <c r="L26" i="1"/>
  <c r="K26" i="1"/>
  <c r="J26" i="1"/>
  <c r="G26" i="1"/>
  <c r="L23" i="1"/>
  <c r="K23" i="1"/>
  <c r="J23" i="1"/>
  <c r="G23" i="1"/>
  <c r="L21" i="1"/>
  <c r="K21" i="1"/>
  <c r="J21" i="1"/>
  <c r="G21" i="1"/>
  <c r="L19" i="1"/>
  <c r="K19" i="1"/>
  <c r="J19" i="1"/>
  <c r="G19" i="1"/>
  <c r="J295" i="1" l="1"/>
  <c r="J120" i="1"/>
  <c r="H294" i="1" s="1"/>
  <c r="J294" i="1" s="1"/>
  <c r="K120" i="1"/>
  <c r="I294" i="1" s="1"/>
  <c r="I301" i="1"/>
  <c r="L118" i="1"/>
  <c r="L120" i="1" s="1"/>
  <c r="L151" i="1"/>
  <c r="J69" i="1"/>
  <c r="H293" i="1" s="1"/>
  <c r="J293" i="1" s="1"/>
  <c r="L48" i="1"/>
  <c r="L69" i="1" s="1"/>
  <c r="L218" i="1"/>
  <c r="H301" i="1"/>
  <c r="J297" i="1"/>
  <c r="J301" i="1" l="1"/>
</calcChain>
</file>

<file path=xl/sharedStrings.xml><?xml version="1.0" encoding="utf-8"?>
<sst xmlns="http://schemas.openxmlformats.org/spreadsheetml/2006/main" count="616" uniqueCount="209">
  <si>
    <t>ORÇAMENTO ESTIMATIVO</t>
  </si>
  <si>
    <t>GRUPO 1</t>
  </si>
  <si>
    <t>Grupo 1 - Mobília de Escritório</t>
  </si>
  <si>
    <t>Item</t>
  </si>
  <si>
    <t>Descrição</t>
  </si>
  <si>
    <t>CATMAT</t>
  </si>
  <si>
    <t>Descritivo</t>
  </si>
  <si>
    <t>Quantidade</t>
  </si>
  <si>
    <t>Quantidade Total do item</t>
  </si>
  <si>
    <t>(c) = (a) + (b) </t>
  </si>
  <si>
    <t>Unidade de Medida</t>
  </si>
  <si>
    <t>Valor Unitário</t>
  </si>
  <si>
    <t>(d)</t>
  </si>
  <si>
    <t>Valor total</t>
  </si>
  <si>
    <t>Valor Total por Item</t>
  </si>
  <si>
    <t>(g) = (e) + (f)</t>
  </si>
  <si>
    <t>Cofen</t>
  </si>
  <si>
    <t>(a)</t>
  </si>
  <si>
    <t>Outros órgãos</t>
  </si>
  <si>
    <t>(b)</t>
  </si>
  <si>
    <t>(e) = (a) * (d)</t>
  </si>
  <si>
    <t>(f) = (b) * (d)</t>
  </si>
  <si>
    <t>ARMÁRIO BAIXO COM DUAS PORTAS DE ABRIR</t>
  </si>
  <si>
    <t>MEDIDAS: 800X460X740MM (LXPXA)</t>
  </si>
  <si>
    <t>Especificação detalhada no item 1 do Termo de Referência - Anexo I do Edital.</t>
  </si>
  <si>
    <t>UN</t>
  </si>
  <si>
    <t>ARMÁRIO QUATRO PORTAS PRESIDENTE E VICE</t>
  </si>
  <si>
    <t>MEDIDAS: 1600X500X740MM (LXPXA)</t>
  </si>
  <si>
    <t>Especificação detalhada no item 1 do Termo de Referência - Anexo I do Edital.</t>
  </si>
  <si>
    <t>ARMÁRIO BAIXO COM 2 PORTAS DE ABRIR MEDIDAS 600 X 600 X 740MM (LXPXA)</t>
  </si>
  <si>
    <t>MESA ESTAÇÃO DE TRABALHO ANGULAR</t>
  </si>
  <si>
    <t>MEDIDAS 1400 X 1400 X 600 X 740MM. (LXLXPXA).</t>
  </si>
  <si>
    <t>MESA REUNIÃO REDONDA</t>
  </si>
  <si>
    <t>MEDIDAS 1200 X 704MM. (D X A).</t>
  </si>
  <si>
    <t>MESA CHEFIA</t>
  </si>
  <si>
    <t>MEDIDAS. 1800 X 800 X 740MM</t>
  </si>
  <si>
    <t>E ARMÁRIO,</t>
  </si>
  <si>
    <t>MEDIDAS 1350 X 460 X 620MM.</t>
  </si>
  <si>
    <t>MESA DIRETOR, COM ARMÁRIO ACOPLADO</t>
  </si>
  <si>
    <t>MESA DE APOIO TAMPO MDP</t>
  </si>
  <si>
    <t>MEDIDAS 745 X 745 X 295MM.</t>
  </si>
  <si>
    <t>MESA DE CENTRO E CANTO COM PÉ METÁLICO</t>
  </si>
  <si>
    <t>MEDIDAS 600 X 600 X 540MM (LXPXA).</t>
  </si>
  <si>
    <t>MESA PLATAFORMA SIMPLES</t>
  </si>
  <si>
    <t>MEDIDAS 1400 X 700 X 740MM (LXPXA)</t>
  </si>
  <si>
    <t>MESA REUNIÃO DIRETORIA</t>
  </si>
  <si>
    <t>MEDIDAS 2400 X 1200 X 740MM.</t>
  </si>
  <si>
    <t>MESA PRESIDENTE COM ARMÁRIO LATERAL</t>
  </si>
  <si>
    <t>MEDIDAS 1800 X 1800 X 740MM (LXPXA).</t>
  </si>
  <si>
    <t>MESA REUNIÃO PRESIDENTE SEMI OVAL MEDIDAS 2700 X 1200 X 740MM (LXPXA).</t>
  </si>
  <si>
    <t>MESA REUNIÃO VICE-PRESIDENTE SEMI OVAL</t>
  </si>
  <si>
    <t>MESA RETANGULAR REFEITÓRIO MEDIDAS 2000 X 800 X 740MM (LXPXA).</t>
  </si>
  <si>
    <t>MESA RETANGULAR REFEITÓRIO tipo 2 - MEDIDAS 1400 X 600 X 740MM (LXPXA).</t>
  </si>
  <si>
    <t>MESA PLENÁRIO MODULAR</t>
  </si>
  <si>
    <t>MEDIDAS 1000 X 800 X 740MM (LXPXA).</t>
  </si>
  <si>
    <t>MESA PLENÁRIO MODULAR tipo 2 - MEDIDAS 1800 X 800 X 740MM (LXPXA).</t>
  </si>
  <si>
    <t>MESA DIRETORIA, COM ARMÁRIO AUXILIAR ACOPLADO COM PORTAS EM TS</t>
  </si>
  <si>
    <t>MESA DE TRABALHO MANUAL</t>
  </si>
  <si>
    <t>MEDIDAS 1600 X 800 X 740MM (LXPXA).</t>
  </si>
  <si>
    <t>BALCÃO DE ATENDIMENTO DIRETORIA MEDIDAS 1600 X 600 X 1100 MM </t>
  </si>
  <si>
    <t>(LXPXA)</t>
  </si>
  <si>
    <t>PAINEL DIVISÓRIO MELAMÍNICO</t>
  </si>
  <si>
    <t>MEDIDAS 1300 X 300 X 18 MM (LXAXE).</t>
  </si>
  <si>
    <t>QUADRO DIVISÓRIO, 1 LADO A, INFERIOR REVESTIMENTO MELAMÍNICO E SUPERIOR TECIDO, LADO B TODO EM TECIDO</t>
  </si>
  <si>
    <t>MEDIDAS 1600 X 700 X 75MM.</t>
  </si>
  <si>
    <t>MEDIDAS 1600 X 600 X 75MM.</t>
  </si>
  <si>
    <t>COLUNA PARA QUADRO DIVISÓRIO</t>
  </si>
  <si>
    <t>GAVETEIRO VOLANTE, 02 GAVETAS E 01 GAVETÃO.</t>
  </si>
  <si>
    <t>DIMENSÕES APROXIMADAS: 400 x470x640mm</t>
  </si>
  <si>
    <t>ARMÁRIO ALTO DUAS PORTAS</t>
  </si>
  <si>
    <t>MEDIDAS: 800X500X1600MM (LXPXA)</t>
  </si>
  <si>
    <t>MEDIDAS 1400 X 500 X 740MM. (LXPXA).</t>
  </si>
  <si>
    <t>Quantidade detalhada por órgão participante</t>
  </si>
  <si>
    <t>Quantidade Coren-AC</t>
  </si>
  <si>
    <t>Quantidade Coren-BA</t>
  </si>
  <si>
    <t>Quantidade Coren-ES</t>
  </si>
  <si>
    <t>Quantidade Coren-GO</t>
  </si>
  <si>
    <t>Quantidade Coren-MS</t>
  </si>
  <si>
    <t>Quantidade Coren-MT</t>
  </si>
  <si>
    <t>Quantidade Coren-PB</t>
  </si>
  <si>
    <t>Quantidade Coren-PR</t>
  </si>
  <si>
    <t>Quantidade Coren-PI</t>
  </si>
  <si>
    <t>Quantidade Coren-RJ</t>
  </si>
  <si>
    <t>Quantidade Coren-RN</t>
  </si>
  <si>
    <t>Quantidade Coren-RR</t>
  </si>
  <si>
    <t>Quantidade Coren-SE</t>
  </si>
  <si>
    <t>Quantidade Polícia Civil/CE</t>
  </si>
  <si>
    <t>Quantidade Total por Item</t>
  </si>
  <si>
    <t>GRUPO 2</t>
  </si>
  <si>
    <t>Grupo 2 - Cadeiras e Poltronas</t>
  </si>
  <si>
    <t>Quantidade por órgão</t>
  </si>
  <si>
    <t>Quantidade Total do item</t>
  </si>
  <si>
    <t>(c) = (a) + (b)</t>
  </si>
  <si>
    <t>Unidade</t>
  </si>
  <si>
    <t>Valor Total por órgão</t>
  </si>
  <si>
    <t>(e) = (a) x (d)</t>
  </si>
  <si>
    <t>(f) = (b) x (d)</t>
  </si>
  <si>
    <t>POLTRONA GIRATÓRIA OPERACIONAL, ENCOSTO EM TELA E BRAÇOS</t>
  </si>
  <si>
    <t>CADEIRA INTERLOCUTOR COM BRAÇOS FIXOS</t>
  </si>
  <si>
    <t>POLTRONA GIRATÓRIA COM APOIO DE CABEÇA, ENCOSTO EM TELA E BRAÇOS</t>
  </si>
  <si>
    <t>POLTRONA DIRETORES, AUDITÓRIO E PLENÁRIO</t>
  </si>
  <si>
    <t>POLTRONA GIRATÓRIA PRESIDENTE E VICE COM APOIO DE CABEÇA</t>
  </si>
  <si>
    <t>CADEIRA GIRATÓRIA MONOBLOCO TELADA, COM BRAÇO FIXO</t>
  </si>
  <si>
    <t>CADEIRA INTERLOCUTOR, ENCOSTO TELADO E BRAÇOS FIXOS</t>
  </si>
  <si>
    <t>CADEIRA REFEITÓRIO E CAFETERIA, MONOBLOCO BEGE COM BRAÇOS INTEGRADOS</t>
  </si>
  <si>
    <t>POLTRONA PARA AUDITÓRIO, COM PRANCHETA ESCAMOTEÁVEL</t>
  </si>
  <si>
    <t>POLTRONA AUDITÓRO OBESO, COM PRANCHETA ESCAMOTEÁVEL</t>
  </si>
  <si>
    <t>Quantidade Total por item</t>
  </si>
  <si>
    <t>Grupo 2 - Cadeiras e Poltronas</t>
  </si>
  <si>
    <t>GRUPO 3</t>
  </si>
  <si>
    <t>Grupo 3 - Sofás</t>
  </si>
  <si>
    <t>Quantidade Total do Item</t>
  </si>
  <si>
    <t>Valor Total por órgão</t>
  </si>
  <si>
    <t>SOFÁ 2 LUGARES SALA DE ESTAR</t>
  </si>
  <si>
    <t>SOFÁ 2 LUGARES PRESIDÊNCIA, VICE-PRESIDENTE E SALA VIP</t>
  </si>
  <si>
    <t>SOFÁ 1 LUGAR SALA ESTAR</t>
  </si>
  <si>
    <t>SOFÁ 1 LUGAR</t>
  </si>
  <si>
    <t>SOFÁ DE CANTO</t>
  </si>
  <si>
    <t>MEDIDAS 740 x 740 x 760 MM (L x P x A).</t>
  </si>
  <si>
    <t>SOFÁ CENTRAL</t>
  </si>
  <si>
    <t>MEDIDAS 792 x 766 x 760 MM (L x P x A).</t>
  </si>
  <si>
    <t>GRUPO 4</t>
  </si>
  <si>
    <t>Grupo 4 - Armários e Carrinhos em aço</t>
  </si>
  <si>
    <t>Valor Total por Item</t>
  </si>
  <si>
    <t>(e) = (a) x (d)</t>
  </si>
  <si>
    <t>(f) = (b) x (d)</t>
  </si>
  <si>
    <t>ESTANTE ALMOXARIFADO</t>
  </si>
  <si>
    <t>ESTANTE BIBLIOGRÁFICA</t>
  </si>
  <si>
    <t>EXPOSITOR BIBLIOGRÁFICO ARTICULADO</t>
  </si>
  <si>
    <t>ARMÁRIO GUARDA VOLUMES 02 PORTAS</t>
  </si>
  <si>
    <t>ARMÁRIO GUARDA VOLUME QUÁDRUPLO 20 PORTAS 1200X1850X45O mm</t>
  </si>
  <si>
    <t>CARRINHO BIBLIOGRÁFICO</t>
  </si>
  <si>
    <t>CARRINHO BANDEJA</t>
  </si>
  <si>
    <t>CARRINHO DE CHÁ/CAFÉ</t>
  </si>
  <si>
    <t>CARRINHO PARA TRANSPORTE DE MALOTE E PEQUENOS VOLUMES</t>
  </si>
  <si>
    <t>CARRINHO DE CARGA </t>
  </si>
  <si>
    <t>GRUPO 5</t>
  </si>
  <si>
    <t>Grupo 5 - Eletrodomésticos</t>
  </si>
  <si>
    <t>COOKTOP DE INDUÇÃO</t>
  </si>
  <si>
    <t>PURIFICADOR DE ÁGUA</t>
  </si>
  <si>
    <t>CAFETEIRA ELÉTRICA INDUSTRIAL</t>
  </si>
  <si>
    <t>GELADEIRA</t>
  </si>
  <si>
    <t>MICROONDAS</t>
  </si>
  <si>
    <t>FRIGOBAR</t>
  </si>
  <si>
    <t> 264609</t>
  </si>
  <si>
    <t>FREEZER HORIZONTAL MÉDIO</t>
  </si>
  <si>
    <t>FREEZER HORIZONTAL PEQUENO</t>
  </si>
  <si>
    <t>TV 55" SMARTV LED</t>
  </si>
  <si>
    <t> 601702</t>
  </si>
  <si>
    <t>ANTENA DIGITAL</t>
  </si>
  <si>
    <t>  417688</t>
  </si>
  <si>
    <t>FRITADEIRA DE AR</t>
  </si>
  <si>
    <t>LIQUIDIFICADOR</t>
  </si>
  <si>
    <t>FORNO ELÉTRICO DE MESA</t>
  </si>
  <si>
    <t>MÁQUINA PARA POLIR/LUSTRAR SAPATOS</t>
  </si>
  <si>
    <t>FREEZER VERTICAL MÉDIO</t>
  </si>
  <si>
    <t>GRUPO 6</t>
  </si>
  <si>
    <t>Grupo 6 - Mobília Especializada em Arquivo</t>
  </si>
  <si>
    <t>Quantidade de Equipamentos</t>
  </si>
  <si>
    <t>Quantidade de Metros Lineares </t>
  </si>
  <si>
    <t>(g)</t>
  </si>
  <si>
    <t>Valor Total do Item</t>
  </si>
  <si>
    <t>(j) = (h) + (i)</t>
  </si>
  <si>
    <t>Quant. Total</t>
  </si>
  <si>
    <t>(f) = (d) + (e)</t>
  </si>
  <si>
    <t>(h) = (d) x (g)</t>
  </si>
  <si>
    <t>(i) = (e) x (g)</t>
  </si>
  <si>
    <t>ARQUIVO DESLIZANTE MECÂNICO</t>
  </si>
  <si>
    <t>(784 METROS LINEARES)</t>
  </si>
  <si>
    <t>METRO LINEAR</t>
  </si>
  <si>
    <t>(294 METROS LINEARES)</t>
  </si>
  <si>
    <t>​Especificação detalhada no item 1 do Termo de Referência - Anexo I do Edital.</t>
  </si>
  <si>
    <t>GRUPO 7</t>
  </si>
  <si>
    <t>Grupo 7 - Transpaleteira e Palete</t>
  </si>
  <si>
    <t>TRANSPALETEIRA</t>
  </si>
  <si>
    <t>PALETE</t>
  </si>
  <si>
    <t>GRUPO 8</t>
  </si>
  <si>
    <t>Grupo 8 - Cortinas</t>
  </si>
  <si>
    <t>PERSIANA DOUBLE VISION TRANSLÚCIDO PRETO</t>
  </si>
  <si>
    <r>
      <t>​</t>
    </r>
    <r>
      <rPr>
        <b/>
        <sz val="12"/>
        <color rgb="FF000000"/>
        <rFont val="Calibri"/>
        <family val="2"/>
      </rPr>
      <t>VALOR TOTAL DO GRUPO 8 →</t>
    </r>
  </si>
  <si>
    <t>QUADRO RESUMO DO CUSTO DA CONTRATAÇÃO</t>
  </si>
  <si>
    <t>Outros Órgãos</t>
  </si>
  <si>
    <t>Cofen + Outros Órgãos</t>
  </si>
  <si>
    <t>Valor do Grupo 1 - Mobília de Escritório</t>
  </si>
  <si>
    <t>Valor do Grupo 2 - Cadeiras e Poltronas</t>
  </si>
  <si>
    <t>Valor do Grupo 3 - Sofás</t>
  </si>
  <si>
    <t>Valor do Grupo 4 - Armários e Carrinhos em aço</t>
  </si>
  <si>
    <t>Valor do Grupo 5 - Eletrodomésticos</t>
  </si>
  <si>
    <t>Valor do Grupo 6 - Mobília Especializada em Arquivo</t>
  </si>
  <si>
    <t>Valor do Grupo 7 -  Transpaleteira e Palete</t>
  </si>
  <si>
    <t>Valor do Grupo 8 - Cortinas</t>
  </si>
  <si>
    <t>VALOR TOTAL ESTIMADO DA CONTRATAÇÃO</t>
  </si>
  <si>
    <t>1. A proponente deverá preencher o Modelo de Proposta de Preços (Anexo IV do Edital), observando os valores máximos estimado da contratação indicados nas tabelas abaixo.</t>
  </si>
  <si>
    <t>3. Nos valores propostos estarão inclusos todos os custos operacionais, encargos previdenciários, trabalhistas, tributários, comerciais e quaisquer outros que incidam direta ou indiretamente na execução do objeto.</t>
  </si>
  <si>
    <t>4. Os serviços deverão ser realizados conforme o Termo de Referência, que contém a descrição detalhada.</t>
  </si>
  <si>
    <t>6. Se houver indícios de inexequibilidade da proposta de preço, ou em caso da necessidade de esclarecimentos complementares, poderão ser efetuadas diligências, para que a empresa comprove a exequibilidade da proposta.</t>
  </si>
  <si>
    <t>7. Quando da etapa de lances, deve-se observar que os percentuais de redução, em relação ao valor inicial, das propostas dos licitantes e dos lances ofertados sobre o valor total do grupo deverão ser transpostos linearmente para todos os itens que compõem a planilha de preços do licitante.</t>
  </si>
  <si>
    <r>
      <rPr>
        <sz val="12"/>
        <color rgb="FF000000"/>
        <rFont val="Calibri"/>
        <family val="2"/>
      </rPr>
      <t>5.</t>
    </r>
    <r>
      <rPr>
        <b/>
        <sz val="12"/>
        <color rgb="FF000000"/>
        <rFont val="Calibri"/>
        <family val="2"/>
      </rPr>
      <t xml:space="preserve"> Não serão aceitos valores superiores aos descritos nas tabelas abaixo.</t>
    </r>
  </si>
  <si>
    <r>
      <rPr>
        <sz val="12"/>
        <rFont val="Calibri"/>
        <family val="2"/>
      </rPr>
      <t>2.</t>
    </r>
    <r>
      <rPr>
        <b/>
        <sz val="12"/>
        <rFont val="Calibri"/>
        <family val="2"/>
      </rPr>
      <t xml:space="preserve"> </t>
    </r>
    <r>
      <rPr>
        <b/>
        <sz val="12"/>
        <color rgb="FFFF0000"/>
        <rFont val="Calibri"/>
        <family val="2"/>
      </rPr>
      <t>O licitante deverá enviar, quando solicitado pelo pregoeiro, a Proposta de Preços adequada ao último lance ofertado, Garantia de Proposta e documentos de habilitação exigidas no Edital e anexos.</t>
    </r>
  </si>
  <si>
    <t>8. Os preços deverão ser expressos em moeda corrente nacional (Real) com no máximo 02 (duas) casas decimais.</t>
  </si>
  <si>
    <r>
      <t>​​</t>
    </r>
    <r>
      <rPr>
        <b/>
        <sz val="14"/>
        <color rgb="FF000000"/>
        <rFont val="Calibri"/>
        <family val="2"/>
      </rPr>
      <t>VALOR TOTAL DO GRUPO 6 →</t>
    </r>
  </si>
  <si>
    <r>
      <t>​</t>
    </r>
    <r>
      <rPr>
        <b/>
        <sz val="14"/>
        <color rgb="FF000000"/>
        <rFont val="Calibri"/>
        <family val="2"/>
      </rPr>
      <t>VALOR TOTAL DO GRUPO 1 →</t>
    </r>
  </si>
  <si>
    <r>
      <t>​</t>
    </r>
    <r>
      <rPr>
        <b/>
        <sz val="14"/>
        <color rgb="FF000000"/>
        <rFont val="Calibri"/>
        <family val="2"/>
      </rPr>
      <t>VALOR TOTAL DO GRUPO 2 →</t>
    </r>
  </si>
  <si>
    <r>
      <t>​​</t>
    </r>
    <r>
      <rPr>
        <b/>
        <sz val="14"/>
        <color rgb="FF000000"/>
        <rFont val="Calibri"/>
        <family val="2"/>
      </rPr>
      <t>VALOR TOTAL DO GRUPO 3 →</t>
    </r>
  </si>
  <si>
    <r>
      <t>​​</t>
    </r>
    <r>
      <rPr>
        <b/>
        <sz val="14"/>
        <color rgb="FF000000"/>
        <rFont val="Calibri"/>
        <family val="2"/>
      </rPr>
      <t>VALOR TOTAL DO GRUPO 4 →</t>
    </r>
  </si>
  <si>
    <r>
      <t>​</t>
    </r>
    <r>
      <rPr>
        <b/>
        <sz val="14"/>
        <color rgb="FF000000"/>
        <rFont val="Calibri"/>
        <family val="2"/>
      </rPr>
      <t>VALOR TOTAL DO GRUPO 5 →</t>
    </r>
  </si>
  <si>
    <r>
      <t>​​</t>
    </r>
    <r>
      <rPr>
        <b/>
        <sz val="14"/>
        <color rgb="FF000000"/>
        <rFont val="Calibri"/>
        <family val="2"/>
      </rPr>
      <t>VALOR TOTAL DO GRUPO 7 →</t>
    </r>
  </si>
  <si>
    <t>Item 70 (d) = (a) x 784; Item 71 (d) = (a) x 294</t>
  </si>
  <si>
    <t>Item 70 (e) = (b) x 784; Item 71 (e) = (b) x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</si>
</sst>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12" x14ac:knownFonts="1">
    <font>
      <sz val="11"/>
      <color theme="1"/>
      <name val="Aptos Narrow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FF0000"/>
      <name val="Calibri"/>
      <family val="2"/>
    </font>
    <font>
      <b/>
      <sz val="15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8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BBBBB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646464"/>
      </left>
      <right/>
      <top style="thin">
        <color rgb="FF646464"/>
      </top>
      <bottom style="thin">
        <color rgb="FF000000"/>
      </bottom>
      <diagonal/>
    </border>
    <border>
      <left/>
      <right/>
      <top style="thin">
        <color rgb="FF646464"/>
      </top>
      <bottom style="thin">
        <color rgb="FF000000"/>
      </bottom>
      <diagonal/>
    </border>
    <border>
      <left/>
      <right style="thin">
        <color rgb="FF646464"/>
      </right>
      <top style="thin">
        <color rgb="FF646464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646464"/>
      </right>
      <top style="thin">
        <color rgb="FF000000"/>
      </top>
      <bottom/>
      <diagonal/>
    </border>
    <border>
      <left style="thin">
        <color rgb="FF6464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646464"/>
      </right>
      <top/>
      <bottom/>
      <diagonal/>
    </border>
    <border>
      <left style="thin">
        <color rgb="FF6464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646464"/>
      </right>
      <top/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/>
      <top style="thin">
        <color rgb="FF000000"/>
      </top>
      <bottom style="thin">
        <color rgb="FF646464"/>
      </bottom>
      <diagonal/>
    </border>
    <border>
      <left/>
      <right/>
      <top style="thin">
        <color rgb="FF000000"/>
      </top>
      <bottom style="thin">
        <color rgb="FF646464"/>
      </bottom>
      <diagonal/>
    </border>
    <border>
      <left/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000000"/>
      </left>
      <right style="thin">
        <color rgb="FF646464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646464"/>
      </right>
      <top style="thin">
        <color rgb="FF000000"/>
      </top>
      <bottom style="thin">
        <color rgb="FF000000"/>
      </bottom>
      <diagonal/>
    </border>
    <border>
      <left style="thin">
        <color rgb="FF646464"/>
      </left>
      <right style="thin">
        <color rgb="FF000000"/>
      </right>
      <top style="thin">
        <color rgb="FF000000"/>
      </top>
      <bottom style="thin">
        <color rgb="FF646464"/>
      </bottom>
      <diagonal/>
    </border>
    <border>
      <left style="thin">
        <color rgb="FF6464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8" fontId="6" fillId="0" borderId="1" xfId="0" applyNumberFormat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8" fontId="6" fillId="3" borderId="1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8" fontId="6" fillId="0" borderId="18" xfId="0" applyNumberFormat="1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8" fontId="2" fillId="3" borderId="2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8" fontId="2" fillId="3" borderId="18" xfId="0" applyNumberFormat="1" applyFont="1" applyFill="1" applyBorder="1" applyAlignment="1">
      <alignment horizontal="center" vertical="center" wrapText="1"/>
    </xf>
    <xf numFmtId="8" fontId="2" fillId="0" borderId="18" xfId="0" applyNumberFormat="1" applyFont="1" applyBorder="1" applyAlignment="1">
      <alignment horizontal="center" vertical="center" wrapText="1"/>
    </xf>
    <xf numFmtId="8" fontId="1" fillId="3" borderId="22" xfId="0" applyNumberFormat="1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8" fontId="11" fillId="0" borderId="22" xfId="0" applyNumberFormat="1" applyFont="1" applyBorder="1" applyAlignment="1">
      <alignment horizontal="center" vertical="center" wrapText="1"/>
    </xf>
    <xf numFmtId="8" fontId="11" fillId="0" borderId="23" xfId="0" applyNumberFormat="1" applyFont="1" applyBorder="1" applyAlignment="1">
      <alignment horizontal="center" vertical="center" wrapText="1"/>
    </xf>
    <xf numFmtId="8" fontId="11" fillId="3" borderId="22" xfId="0" applyNumberFormat="1" applyFont="1" applyFill="1" applyBorder="1" applyAlignment="1">
      <alignment horizontal="center" vertical="center" wrapText="1"/>
    </xf>
    <xf numFmtId="8" fontId="11" fillId="3" borderId="23" xfId="0" applyNumberFormat="1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3" fontId="2" fillId="0" borderId="18" xfId="0" applyNumberFormat="1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8" fontId="6" fillId="6" borderId="1" xfId="0" applyNumberFormat="1" applyFont="1" applyFill="1" applyBorder="1" applyAlignment="1">
      <alignment horizontal="center" vertical="center" wrapText="1"/>
    </xf>
    <xf numFmtId="8" fontId="6" fillId="6" borderId="18" xfId="0" applyNumberFormat="1" applyFont="1" applyFill="1" applyBorder="1" applyAlignment="1">
      <alignment horizontal="center" vertical="center" wrapText="1"/>
    </xf>
    <xf numFmtId="8" fontId="0" fillId="0" borderId="0" xfId="0" applyNumberFormat="1"/>
    <xf numFmtId="0" fontId="2" fillId="6" borderId="18" xfId="0" applyFont="1" applyFill="1" applyBorder="1" applyAlignment="1">
      <alignment horizontal="center" vertical="center" wrapText="1"/>
    </xf>
    <xf numFmtId="3" fontId="2" fillId="6" borderId="18" xfId="0" applyNumberFormat="1" applyFont="1" applyFill="1" applyBorder="1" applyAlignment="1">
      <alignment horizontal="center" vertical="center" wrapText="1"/>
    </xf>
    <xf numFmtId="8" fontId="2" fillId="3" borderId="23" xfId="0" applyNumberFormat="1" applyFont="1" applyFill="1" applyBorder="1" applyAlignment="1">
      <alignment horizontal="center" vertical="center" wrapText="1"/>
    </xf>
    <xf numFmtId="8" fontId="1" fillId="6" borderId="22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5" fillId="3" borderId="7" xfId="0" applyFont="1" applyFill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8" fontId="6" fillId="3" borderId="5" xfId="0" applyNumberFormat="1" applyFont="1" applyFill="1" applyBorder="1" applyAlignment="1">
      <alignment horizontal="center" vertical="center" wrapText="1"/>
    </xf>
    <xf numFmtId="8" fontId="6" fillId="3" borderId="7" xfId="0" applyNumberFormat="1" applyFont="1" applyFill="1" applyBorder="1" applyAlignment="1">
      <alignment horizontal="center" vertical="center" wrapText="1"/>
    </xf>
    <xf numFmtId="8" fontId="6" fillId="3" borderId="12" xfId="0" applyNumberFormat="1" applyFont="1" applyFill="1" applyBorder="1" applyAlignment="1">
      <alignment horizontal="center" vertical="center" wrapText="1"/>
    </xf>
    <xf numFmtId="8" fontId="6" fillId="3" borderId="16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8" fontId="6" fillId="0" borderId="5" xfId="0" applyNumberFormat="1" applyFont="1" applyBorder="1" applyAlignment="1">
      <alignment horizontal="center" vertical="center" wrapText="1"/>
    </xf>
    <xf numFmtId="8" fontId="6" fillId="0" borderId="7" xfId="0" applyNumberFormat="1" applyFont="1" applyBorder="1" applyAlignment="1">
      <alignment horizontal="center" vertical="center" wrapText="1"/>
    </xf>
    <xf numFmtId="8" fontId="6" fillId="0" borderId="12" xfId="0" applyNumberFormat="1" applyFont="1" applyBorder="1" applyAlignment="1">
      <alignment horizontal="center" vertical="center" wrapText="1"/>
    </xf>
    <xf numFmtId="8" fontId="6" fillId="0" borderId="16" xfId="0" applyNumberFormat="1" applyFont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justify" vertical="center" wrapText="1"/>
    </xf>
    <xf numFmtId="8" fontId="6" fillId="6" borderId="5" xfId="0" applyNumberFormat="1" applyFont="1" applyFill="1" applyBorder="1" applyAlignment="1">
      <alignment horizontal="center" vertical="center" wrapText="1"/>
    </xf>
    <xf numFmtId="8" fontId="6" fillId="6" borderId="7" xfId="0" applyNumberFormat="1" applyFont="1" applyFill="1" applyBorder="1" applyAlignment="1">
      <alignment horizontal="center" vertical="center" wrapText="1"/>
    </xf>
    <xf numFmtId="8" fontId="6" fillId="6" borderId="12" xfId="0" applyNumberFormat="1" applyFont="1" applyFill="1" applyBorder="1" applyAlignment="1">
      <alignment horizontal="center" vertical="center" wrapText="1"/>
    </xf>
    <xf numFmtId="8" fontId="6" fillId="6" borderId="16" xfId="0" applyNumberFormat="1" applyFont="1" applyFill="1" applyBorder="1" applyAlignment="1">
      <alignment horizontal="center" vertical="center" wrapText="1"/>
    </xf>
    <xf numFmtId="8" fontId="6" fillId="3" borderId="6" xfId="0" applyNumberFormat="1" applyFont="1" applyFill="1" applyBorder="1" applyAlignment="1">
      <alignment horizontal="center" vertical="center" wrapText="1"/>
    </xf>
    <xf numFmtId="8" fontId="6" fillId="3" borderId="14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25964-BE43-41EF-8B45-BB860BC3D155}">
  <sheetPr>
    <pageSetUpPr autoPageBreaks="0"/>
  </sheetPr>
  <dimension ref="A1:T302"/>
  <sheetViews>
    <sheetView tabSelected="1" zoomScale="60" zoomScaleNormal="60" workbookViewId="0">
      <selection sqref="A1:P1"/>
    </sheetView>
  </sheetViews>
  <sheetFormatPr defaultRowHeight="15" x14ac:dyDescent="0.25"/>
  <cols>
    <col min="2" max="2" width="21.5703125" customWidth="1"/>
    <col min="3" max="3" width="13.42578125" customWidth="1"/>
    <col min="4" max="4" width="21.42578125" customWidth="1"/>
    <col min="5" max="5" width="16.7109375" customWidth="1"/>
    <col min="6" max="6" width="11.7109375" customWidth="1"/>
    <col min="7" max="7" width="20.28515625" customWidth="1"/>
    <col min="8" max="8" width="21" customWidth="1"/>
    <col min="9" max="9" width="24.140625" customWidth="1"/>
    <col min="10" max="10" width="26.85546875" customWidth="1"/>
    <col min="11" max="11" width="26" customWidth="1"/>
    <col min="12" max="12" width="23.42578125" customWidth="1"/>
    <col min="13" max="13" width="20.5703125" customWidth="1"/>
    <col min="14" max="14" width="22.85546875" customWidth="1"/>
    <col min="15" max="15" width="22.28515625" customWidth="1"/>
    <col min="16" max="16" width="17" customWidth="1"/>
  </cols>
  <sheetData>
    <row r="1" spans="1:20" ht="51" customHeight="1" x14ac:dyDescent="0.25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40"/>
      <c r="R1" s="40"/>
      <c r="S1" s="40"/>
      <c r="T1" s="40"/>
    </row>
    <row r="2" spans="1:20" ht="15.75" x14ac:dyDescent="0.25">
      <c r="A2" s="1"/>
    </row>
    <row r="3" spans="1:20" ht="29.25" customHeight="1" x14ac:dyDescent="0.25">
      <c r="A3" s="144" t="s">
        <v>192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36"/>
      <c r="R3" s="36"/>
      <c r="S3" s="36"/>
      <c r="T3" s="36"/>
    </row>
    <row r="4" spans="1:20" ht="39" customHeight="1" x14ac:dyDescent="0.25">
      <c r="A4" s="146" t="s">
        <v>198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37"/>
      <c r="R4" s="37"/>
      <c r="S4" s="37"/>
      <c r="T4" s="37"/>
    </row>
    <row r="5" spans="1:20" ht="41.25" customHeight="1" x14ac:dyDescent="0.25">
      <c r="A5" s="144" t="s">
        <v>193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36"/>
      <c r="R5" s="36"/>
      <c r="S5" s="36"/>
      <c r="T5" s="36"/>
    </row>
    <row r="6" spans="1:20" ht="32.25" customHeight="1" x14ac:dyDescent="0.25">
      <c r="A6" s="144" t="s">
        <v>194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36"/>
      <c r="R6" s="36"/>
      <c r="S6" s="36"/>
      <c r="T6" s="36"/>
    </row>
    <row r="7" spans="1:20" ht="31.5" customHeight="1" x14ac:dyDescent="0.25">
      <c r="A7" s="145" t="s">
        <v>197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38"/>
      <c r="R7" s="38"/>
      <c r="S7" s="38"/>
      <c r="T7" s="38"/>
    </row>
    <row r="8" spans="1:20" ht="48" customHeight="1" x14ac:dyDescent="0.25">
      <c r="A8" s="144" t="s">
        <v>195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36"/>
      <c r="R8" s="36"/>
      <c r="S8" s="36"/>
      <c r="T8" s="36"/>
    </row>
    <row r="9" spans="1:20" ht="48.75" customHeight="1" x14ac:dyDescent="0.25">
      <c r="A9" s="144" t="s">
        <v>196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36"/>
      <c r="R9" s="36"/>
      <c r="S9" s="36"/>
      <c r="T9" s="36"/>
    </row>
    <row r="10" spans="1:20" ht="31.5" customHeight="1" x14ac:dyDescent="0.25">
      <c r="A10" s="144" t="s">
        <v>199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36"/>
      <c r="R10" s="36"/>
      <c r="S10" s="36"/>
      <c r="T10" s="36"/>
    </row>
    <row r="11" spans="1:20" ht="15.75" x14ac:dyDescent="0.25">
      <c r="A11" s="1"/>
    </row>
    <row r="12" spans="1:20" ht="15.75" x14ac:dyDescent="0.25">
      <c r="A12" s="2"/>
    </row>
    <row r="13" spans="1:20" ht="39" customHeight="1" x14ac:dyDescent="0.25">
      <c r="A13" s="117" t="s">
        <v>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9"/>
      <c r="Q13" s="39"/>
      <c r="R13" s="39"/>
      <c r="S13" s="39"/>
      <c r="T13" s="39"/>
    </row>
    <row r="14" spans="1:20" ht="15.75" x14ac:dyDescent="0.25">
      <c r="A14" s="2"/>
    </row>
    <row r="15" spans="1:20" ht="40.5" customHeight="1" x14ac:dyDescent="0.25">
      <c r="A15" s="62" t="s">
        <v>2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4"/>
    </row>
    <row r="16" spans="1:20" ht="30" x14ac:dyDescent="0.25">
      <c r="A16" s="65" t="s">
        <v>3</v>
      </c>
      <c r="B16" s="68" t="s">
        <v>4</v>
      </c>
      <c r="C16" s="68" t="s">
        <v>5</v>
      </c>
      <c r="D16" s="68" t="s">
        <v>6</v>
      </c>
      <c r="E16" s="71" t="s">
        <v>7</v>
      </c>
      <c r="F16" s="72"/>
      <c r="G16" s="3" t="s">
        <v>8</v>
      </c>
      <c r="H16" s="68" t="s">
        <v>10</v>
      </c>
      <c r="I16" s="3" t="s">
        <v>11</v>
      </c>
      <c r="J16" s="71" t="s">
        <v>13</v>
      </c>
      <c r="K16" s="72"/>
      <c r="L16" s="18" t="s">
        <v>14</v>
      </c>
    </row>
    <row r="17" spans="1:12" ht="30" x14ac:dyDescent="0.25">
      <c r="A17" s="66"/>
      <c r="B17" s="69"/>
      <c r="C17" s="69"/>
      <c r="D17" s="69"/>
      <c r="E17" s="3" t="s">
        <v>16</v>
      </c>
      <c r="F17" s="3" t="s">
        <v>18</v>
      </c>
      <c r="G17" s="4" t="s">
        <v>9</v>
      </c>
      <c r="H17" s="69"/>
      <c r="I17" s="4" t="s">
        <v>12</v>
      </c>
      <c r="J17" s="3" t="s">
        <v>16</v>
      </c>
      <c r="K17" s="3" t="s">
        <v>18</v>
      </c>
      <c r="L17" s="19" t="s">
        <v>15</v>
      </c>
    </row>
    <row r="18" spans="1:12" ht="30" customHeight="1" x14ac:dyDescent="0.25">
      <c r="A18" s="67"/>
      <c r="B18" s="70"/>
      <c r="C18" s="70"/>
      <c r="D18" s="70"/>
      <c r="E18" s="6" t="s">
        <v>17</v>
      </c>
      <c r="F18" s="6" t="s">
        <v>19</v>
      </c>
      <c r="G18" s="5"/>
      <c r="H18" s="70"/>
      <c r="I18" s="5"/>
      <c r="J18" s="6" t="s">
        <v>20</v>
      </c>
      <c r="K18" s="6" t="s">
        <v>21</v>
      </c>
      <c r="L18" s="20"/>
    </row>
    <row r="19" spans="1:12" ht="76.5" customHeight="1" x14ac:dyDescent="0.25">
      <c r="A19" s="79">
        <v>1</v>
      </c>
      <c r="B19" s="7" t="s">
        <v>22</v>
      </c>
      <c r="C19" s="81">
        <v>429958</v>
      </c>
      <c r="D19" s="83" t="s">
        <v>24</v>
      </c>
      <c r="E19" s="81">
        <v>180</v>
      </c>
      <c r="F19" s="81">
        <v>198</v>
      </c>
      <c r="G19" s="81">
        <f>E19+F19</f>
        <v>378</v>
      </c>
      <c r="H19" s="81" t="s">
        <v>25</v>
      </c>
      <c r="I19" s="89">
        <v>1394.69</v>
      </c>
      <c r="J19" s="89">
        <f>E19*I19</f>
        <v>251044.2</v>
      </c>
      <c r="K19" s="91">
        <f>F19*I19</f>
        <v>276148.62</v>
      </c>
      <c r="L19" s="93">
        <f>J19+K19</f>
        <v>527192.82000000007</v>
      </c>
    </row>
    <row r="20" spans="1:12" ht="69.75" customHeight="1" x14ac:dyDescent="0.25">
      <c r="A20" s="80"/>
      <c r="B20" s="8" t="s">
        <v>23</v>
      </c>
      <c r="C20" s="82"/>
      <c r="D20" s="84"/>
      <c r="E20" s="82"/>
      <c r="F20" s="82"/>
      <c r="G20" s="82"/>
      <c r="H20" s="82"/>
      <c r="I20" s="90"/>
      <c r="J20" s="90"/>
      <c r="K20" s="92"/>
      <c r="L20" s="94"/>
    </row>
    <row r="21" spans="1:12" ht="75" customHeight="1" x14ac:dyDescent="0.25">
      <c r="A21" s="73">
        <v>2</v>
      </c>
      <c r="B21" s="9" t="s">
        <v>26</v>
      </c>
      <c r="C21" s="75">
        <v>236012</v>
      </c>
      <c r="D21" s="77" t="s">
        <v>28</v>
      </c>
      <c r="E21" s="75">
        <v>4</v>
      </c>
      <c r="F21" s="75">
        <v>13</v>
      </c>
      <c r="G21" s="75">
        <f>E21+F21</f>
        <v>17</v>
      </c>
      <c r="H21" s="75" t="s">
        <v>25</v>
      </c>
      <c r="I21" s="85">
        <v>2950.74</v>
      </c>
      <c r="J21" s="85">
        <f>E21*I21</f>
        <v>11802.96</v>
      </c>
      <c r="K21" s="85">
        <f>F21*I21</f>
        <v>38359.619999999995</v>
      </c>
      <c r="L21" s="87">
        <f>J21+K21</f>
        <v>50162.579999999994</v>
      </c>
    </row>
    <row r="22" spans="1:12" ht="54.75" customHeight="1" x14ac:dyDescent="0.25">
      <c r="A22" s="74"/>
      <c r="B22" s="10" t="s">
        <v>27</v>
      </c>
      <c r="C22" s="76"/>
      <c r="D22" s="78"/>
      <c r="E22" s="76"/>
      <c r="F22" s="76"/>
      <c r="G22" s="76"/>
      <c r="H22" s="76"/>
      <c r="I22" s="86"/>
      <c r="J22" s="86"/>
      <c r="K22" s="86"/>
      <c r="L22" s="88"/>
    </row>
    <row r="23" spans="1:12" ht="99.75" customHeight="1" x14ac:dyDescent="0.25">
      <c r="A23" s="21">
        <v>3</v>
      </c>
      <c r="B23" s="11" t="s">
        <v>29</v>
      </c>
      <c r="C23" s="11">
        <v>611264</v>
      </c>
      <c r="D23" s="12" t="s">
        <v>28</v>
      </c>
      <c r="E23" s="11">
        <v>55</v>
      </c>
      <c r="F23" s="11">
        <v>46</v>
      </c>
      <c r="G23" s="11">
        <f>E23+F23</f>
        <v>101</v>
      </c>
      <c r="H23" s="11" t="s">
        <v>25</v>
      </c>
      <c r="I23" s="13">
        <v>1225.33</v>
      </c>
      <c r="J23" s="13">
        <f>E23*I23</f>
        <v>67393.149999999994</v>
      </c>
      <c r="K23" s="13">
        <f>F23*I23</f>
        <v>56365.179999999993</v>
      </c>
      <c r="L23" s="22">
        <f>J23+K23</f>
        <v>123758.32999999999</v>
      </c>
    </row>
    <row r="24" spans="1:12" ht="50.25" customHeight="1" x14ac:dyDescent="0.25">
      <c r="A24" s="73">
        <v>4</v>
      </c>
      <c r="B24" s="9" t="s">
        <v>30</v>
      </c>
      <c r="C24" s="75">
        <v>608701</v>
      </c>
      <c r="D24" s="77" t="s">
        <v>28</v>
      </c>
      <c r="E24" s="75">
        <v>250</v>
      </c>
      <c r="F24" s="75">
        <v>229</v>
      </c>
      <c r="G24" s="95">
        <f t="shared" ref="G24" si="0">E24+F24</f>
        <v>479</v>
      </c>
      <c r="H24" s="75" t="s">
        <v>25</v>
      </c>
      <c r="I24" s="85">
        <v>2700</v>
      </c>
      <c r="J24" s="85">
        <f>E24*I24</f>
        <v>675000</v>
      </c>
      <c r="K24" s="85">
        <f>F24*I24</f>
        <v>618300</v>
      </c>
      <c r="L24" s="87">
        <f>J24+K24</f>
        <v>1293300</v>
      </c>
    </row>
    <row r="25" spans="1:12" ht="70.5" customHeight="1" x14ac:dyDescent="0.25">
      <c r="A25" s="74"/>
      <c r="B25" s="10" t="s">
        <v>31</v>
      </c>
      <c r="C25" s="76"/>
      <c r="D25" s="78"/>
      <c r="E25" s="76"/>
      <c r="F25" s="76"/>
      <c r="G25" s="96"/>
      <c r="H25" s="76"/>
      <c r="I25" s="86"/>
      <c r="J25" s="86"/>
      <c r="K25" s="86"/>
      <c r="L25" s="88"/>
    </row>
    <row r="26" spans="1:12" ht="36.75" customHeight="1" x14ac:dyDescent="0.25">
      <c r="A26" s="79">
        <v>5</v>
      </c>
      <c r="B26" s="7" t="s">
        <v>32</v>
      </c>
      <c r="C26" s="81">
        <v>366885</v>
      </c>
      <c r="D26" s="83" t="s">
        <v>28</v>
      </c>
      <c r="E26" s="81">
        <v>35</v>
      </c>
      <c r="F26" s="81">
        <v>55</v>
      </c>
      <c r="G26" s="81">
        <f>E26+F26</f>
        <v>90</v>
      </c>
      <c r="H26" s="81" t="s">
        <v>25</v>
      </c>
      <c r="I26" s="91">
        <v>1393.89</v>
      </c>
      <c r="J26" s="91">
        <f>E26*I26</f>
        <v>48786.15</v>
      </c>
      <c r="K26" s="91">
        <f>F26*I26</f>
        <v>76663.950000000012</v>
      </c>
      <c r="L26" s="93">
        <f>J26+K26</f>
        <v>125450.1</v>
      </c>
    </row>
    <row r="27" spans="1:12" ht="52.5" customHeight="1" x14ac:dyDescent="0.25">
      <c r="A27" s="80"/>
      <c r="B27" s="8" t="s">
        <v>33</v>
      </c>
      <c r="C27" s="82"/>
      <c r="D27" s="84"/>
      <c r="E27" s="82"/>
      <c r="F27" s="82"/>
      <c r="G27" s="82"/>
      <c r="H27" s="82"/>
      <c r="I27" s="92"/>
      <c r="J27" s="92"/>
      <c r="K27" s="92"/>
      <c r="L27" s="94"/>
    </row>
    <row r="28" spans="1:12" ht="21" customHeight="1" x14ac:dyDescent="0.25">
      <c r="A28" s="73">
        <v>6</v>
      </c>
      <c r="B28" s="9" t="s">
        <v>34</v>
      </c>
      <c r="C28" s="75">
        <v>603771</v>
      </c>
      <c r="D28" s="77" t="s">
        <v>28</v>
      </c>
      <c r="E28" s="75">
        <v>50</v>
      </c>
      <c r="F28" s="75">
        <v>56</v>
      </c>
      <c r="G28" s="75">
        <f>E28+F28</f>
        <v>106</v>
      </c>
      <c r="H28" s="75" t="s">
        <v>25</v>
      </c>
      <c r="I28" s="85">
        <v>5600</v>
      </c>
      <c r="J28" s="85">
        <f>E28*I28</f>
        <v>280000</v>
      </c>
      <c r="K28" s="85">
        <f>F28*I28</f>
        <v>313600</v>
      </c>
      <c r="L28" s="87">
        <f>J28+K28</f>
        <v>593600</v>
      </c>
    </row>
    <row r="29" spans="1:12" ht="33" customHeight="1" x14ac:dyDescent="0.25">
      <c r="A29" s="97"/>
      <c r="B29" s="14" t="s">
        <v>35</v>
      </c>
      <c r="C29" s="98"/>
      <c r="D29" s="99"/>
      <c r="E29" s="98"/>
      <c r="F29" s="98"/>
      <c r="G29" s="98"/>
      <c r="H29" s="98"/>
      <c r="I29" s="104"/>
      <c r="J29" s="104"/>
      <c r="K29" s="104"/>
      <c r="L29" s="105"/>
    </row>
    <row r="30" spans="1:12" ht="21" customHeight="1" x14ac:dyDescent="0.25">
      <c r="A30" s="97"/>
      <c r="B30" s="14" t="s">
        <v>36</v>
      </c>
      <c r="C30" s="98"/>
      <c r="D30" s="99"/>
      <c r="E30" s="98"/>
      <c r="F30" s="98"/>
      <c r="G30" s="98"/>
      <c r="H30" s="98"/>
      <c r="I30" s="104"/>
      <c r="J30" s="104"/>
      <c r="K30" s="104"/>
      <c r="L30" s="105"/>
    </row>
    <row r="31" spans="1:12" ht="43.5" customHeight="1" x14ac:dyDescent="0.25">
      <c r="A31" s="74"/>
      <c r="B31" s="10" t="s">
        <v>37</v>
      </c>
      <c r="C31" s="76"/>
      <c r="D31" s="78"/>
      <c r="E31" s="76"/>
      <c r="F31" s="76"/>
      <c r="G31" s="76"/>
      <c r="H31" s="76"/>
      <c r="I31" s="86"/>
      <c r="J31" s="86"/>
      <c r="K31" s="86"/>
      <c r="L31" s="88"/>
    </row>
    <row r="32" spans="1:12" ht="86.25" customHeight="1" x14ac:dyDescent="0.25">
      <c r="A32" s="21">
        <v>7</v>
      </c>
      <c r="B32" s="11" t="s">
        <v>38</v>
      </c>
      <c r="C32" s="11">
        <v>603771</v>
      </c>
      <c r="D32" s="12" t="s">
        <v>28</v>
      </c>
      <c r="E32" s="11">
        <v>5</v>
      </c>
      <c r="F32" s="11">
        <v>19</v>
      </c>
      <c r="G32" s="11">
        <f>E32+F32</f>
        <v>24</v>
      </c>
      <c r="H32" s="11" t="s">
        <v>25</v>
      </c>
      <c r="I32" s="13">
        <v>6900</v>
      </c>
      <c r="J32" s="13">
        <f>E32*I32</f>
        <v>34500</v>
      </c>
      <c r="K32" s="13">
        <f>F32*I32</f>
        <v>131100</v>
      </c>
      <c r="L32" s="22">
        <f>J32+K32</f>
        <v>165600</v>
      </c>
    </row>
    <row r="33" spans="1:12" ht="40.5" customHeight="1" x14ac:dyDescent="0.25">
      <c r="A33" s="73">
        <v>8</v>
      </c>
      <c r="B33" s="9" t="s">
        <v>39</v>
      </c>
      <c r="C33" s="75">
        <v>612914</v>
      </c>
      <c r="D33" s="77" t="s">
        <v>28</v>
      </c>
      <c r="E33" s="75">
        <v>30</v>
      </c>
      <c r="F33" s="75">
        <v>30</v>
      </c>
      <c r="G33" s="95">
        <f t="shared" ref="G33:G41" si="1">E33+F33</f>
        <v>60</v>
      </c>
      <c r="H33" s="75" t="s">
        <v>25</v>
      </c>
      <c r="I33" s="85">
        <v>705</v>
      </c>
      <c r="J33" s="100">
        <f t="shared" ref="J33" si="2">E33*I33</f>
        <v>21150</v>
      </c>
      <c r="K33" s="100">
        <f t="shared" ref="K33" si="3">F33*I33</f>
        <v>21150</v>
      </c>
      <c r="L33" s="102">
        <f t="shared" ref="L33" si="4">J33+K33</f>
        <v>42300</v>
      </c>
    </row>
    <row r="34" spans="1:12" ht="47.25" customHeight="1" x14ac:dyDescent="0.25">
      <c r="A34" s="74"/>
      <c r="B34" s="10" t="s">
        <v>40</v>
      </c>
      <c r="C34" s="76"/>
      <c r="D34" s="78"/>
      <c r="E34" s="76"/>
      <c r="F34" s="76"/>
      <c r="G34" s="96"/>
      <c r="H34" s="76"/>
      <c r="I34" s="86"/>
      <c r="J34" s="101"/>
      <c r="K34" s="101"/>
      <c r="L34" s="103"/>
    </row>
    <row r="35" spans="1:12" ht="67.5" customHeight="1" x14ac:dyDescent="0.25">
      <c r="A35" s="79">
        <v>9</v>
      </c>
      <c r="B35" s="7" t="s">
        <v>41</v>
      </c>
      <c r="C35" s="81">
        <v>323035</v>
      </c>
      <c r="D35" s="83" t="s">
        <v>28</v>
      </c>
      <c r="E35" s="81">
        <v>10</v>
      </c>
      <c r="F35" s="81">
        <v>20</v>
      </c>
      <c r="G35" s="81">
        <f t="shared" si="1"/>
        <v>30</v>
      </c>
      <c r="H35" s="81" t="s">
        <v>25</v>
      </c>
      <c r="I35" s="91">
        <v>911.65</v>
      </c>
      <c r="J35" s="91">
        <f>E35*I35</f>
        <v>9116.5</v>
      </c>
      <c r="K35" s="91">
        <f>F35*I35</f>
        <v>18233</v>
      </c>
      <c r="L35" s="93">
        <f>J35+K35</f>
        <v>27349.5</v>
      </c>
    </row>
    <row r="36" spans="1:12" ht="57.75" customHeight="1" x14ac:dyDescent="0.25">
      <c r="A36" s="80"/>
      <c r="B36" s="8" t="s">
        <v>42</v>
      </c>
      <c r="C36" s="82"/>
      <c r="D36" s="84"/>
      <c r="E36" s="82"/>
      <c r="F36" s="82"/>
      <c r="G36" s="82"/>
      <c r="H36" s="82"/>
      <c r="I36" s="92"/>
      <c r="J36" s="92"/>
      <c r="K36" s="92"/>
      <c r="L36" s="94"/>
    </row>
    <row r="37" spans="1:12" ht="51.75" customHeight="1" x14ac:dyDescent="0.25">
      <c r="A37" s="73">
        <v>10</v>
      </c>
      <c r="B37" s="9" t="s">
        <v>43</v>
      </c>
      <c r="C37" s="75">
        <v>611900</v>
      </c>
      <c r="D37" s="77" t="s">
        <v>28</v>
      </c>
      <c r="E37" s="75">
        <v>20</v>
      </c>
      <c r="F37" s="75">
        <v>84</v>
      </c>
      <c r="G37" s="95">
        <f t="shared" si="1"/>
        <v>104</v>
      </c>
      <c r="H37" s="75" t="s">
        <v>25</v>
      </c>
      <c r="I37" s="85">
        <v>1440</v>
      </c>
      <c r="J37" s="100">
        <f>E37*I37</f>
        <v>28800</v>
      </c>
      <c r="K37" s="100">
        <f>F37*I37</f>
        <v>120960</v>
      </c>
      <c r="L37" s="102">
        <f>J37+K37</f>
        <v>149760</v>
      </c>
    </row>
    <row r="38" spans="1:12" ht="60" customHeight="1" x14ac:dyDescent="0.25">
      <c r="A38" s="74"/>
      <c r="B38" s="10" t="s">
        <v>44</v>
      </c>
      <c r="C38" s="76"/>
      <c r="D38" s="78"/>
      <c r="E38" s="76"/>
      <c r="F38" s="76"/>
      <c r="G38" s="96"/>
      <c r="H38" s="76"/>
      <c r="I38" s="86"/>
      <c r="J38" s="101"/>
      <c r="K38" s="101"/>
      <c r="L38" s="103"/>
    </row>
    <row r="39" spans="1:12" ht="39" customHeight="1" x14ac:dyDescent="0.25">
      <c r="A39" s="79">
        <v>11</v>
      </c>
      <c r="B39" s="7" t="s">
        <v>45</v>
      </c>
      <c r="C39" s="81">
        <v>617734</v>
      </c>
      <c r="D39" s="83" t="s">
        <v>28</v>
      </c>
      <c r="E39" s="81">
        <v>15</v>
      </c>
      <c r="F39" s="81">
        <v>17</v>
      </c>
      <c r="G39" s="106">
        <f t="shared" si="1"/>
        <v>32</v>
      </c>
      <c r="H39" s="81" t="s">
        <v>25</v>
      </c>
      <c r="I39" s="91">
        <v>4250.1499999999996</v>
      </c>
      <c r="J39" s="91">
        <f>E39*I39</f>
        <v>63752.249999999993</v>
      </c>
      <c r="K39" s="91">
        <f>F39*I39</f>
        <v>72252.549999999988</v>
      </c>
      <c r="L39" s="93">
        <f>J39+K39</f>
        <v>136004.79999999999</v>
      </c>
    </row>
    <row r="40" spans="1:12" ht="39.75" customHeight="1" x14ac:dyDescent="0.25">
      <c r="A40" s="80"/>
      <c r="B40" s="8" t="s">
        <v>46</v>
      </c>
      <c r="C40" s="82"/>
      <c r="D40" s="84"/>
      <c r="E40" s="82"/>
      <c r="F40" s="82"/>
      <c r="G40" s="107"/>
      <c r="H40" s="82"/>
      <c r="I40" s="92"/>
      <c r="J40" s="92"/>
      <c r="K40" s="92"/>
      <c r="L40" s="94"/>
    </row>
    <row r="41" spans="1:12" ht="62.25" customHeight="1" x14ac:dyDescent="0.25">
      <c r="A41" s="73">
        <v>12</v>
      </c>
      <c r="B41" s="9" t="s">
        <v>47</v>
      </c>
      <c r="C41" s="75">
        <v>232002</v>
      </c>
      <c r="D41" s="77" t="s">
        <v>28</v>
      </c>
      <c r="E41" s="75">
        <v>2</v>
      </c>
      <c r="F41" s="75">
        <v>5</v>
      </c>
      <c r="G41" s="95">
        <f t="shared" si="1"/>
        <v>7</v>
      </c>
      <c r="H41" s="75" t="s">
        <v>25</v>
      </c>
      <c r="I41" s="85">
        <v>11200</v>
      </c>
      <c r="J41" s="100">
        <f>E41*I41</f>
        <v>22400</v>
      </c>
      <c r="K41" s="100">
        <f>F41*I41</f>
        <v>56000</v>
      </c>
      <c r="L41" s="102">
        <f>J41+K41</f>
        <v>78400</v>
      </c>
    </row>
    <row r="42" spans="1:12" ht="54.75" customHeight="1" x14ac:dyDescent="0.25">
      <c r="A42" s="74"/>
      <c r="B42" s="10" t="s">
        <v>48</v>
      </c>
      <c r="C42" s="76"/>
      <c r="D42" s="78"/>
      <c r="E42" s="76"/>
      <c r="F42" s="76"/>
      <c r="G42" s="96"/>
      <c r="H42" s="76"/>
      <c r="I42" s="86"/>
      <c r="J42" s="101"/>
      <c r="K42" s="101"/>
      <c r="L42" s="103"/>
    </row>
    <row r="43" spans="1:12" ht="95.25" customHeight="1" x14ac:dyDescent="0.25">
      <c r="A43" s="21">
        <v>13</v>
      </c>
      <c r="B43" s="11" t="s">
        <v>49</v>
      </c>
      <c r="C43" s="11">
        <v>381022</v>
      </c>
      <c r="D43" s="12" t="s">
        <v>28</v>
      </c>
      <c r="E43" s="11">
        <v>1</v>
      </c>
      <c r="F43" s="11">
        <v>7</v>
      </c>
      <c r="G43" s="11">
        <f>E43+F43</f>
        <v>8</v>
      </c>
      <c r="H43" s="11" t="s">
        <v>25</v>
      </c>
      <c r="I43" s="13">
        <v>4900</v>
      </c>
      <c r="J43" s="13">
        <f>E43*I43</f>
        <v>4900</v>
      </c>
      <c r="K43" s="13">
        <f>F43*I43</f>
        <v>34300</v>
      </c>
      <c r="L43" s="22">
        <f>J43+K43</f>
        <v>39200</v>
      </c>
    </row>
    <row r="44" spans="1:12" ht="63" customHeight="1" x14ac:dyDescent="0.25">
      <c r="A44" s="73">
        <v>14</v>
      </c>
      <c r="B44" s="9" t="s">
        <v>50</v>
      </c>
      <c r="C44" s="75">
        <v>612912</v>
      </c>
      <c r="D44" s="77" t="s">
        <v>28</v>
      </c>
      <c r="E44" s="75">
        <v>1</v>
      </c>
      <c r="F44" s="75">
        <v>4</v>
      </c>
      <c r="G44" s="95">
        <f t="shared" ref="G44" si="5">E44+F44</f>
        <v>5</v>
      </c>
      <c r="H44" s="75" t="s">
        <v>25</v>
      </c>
      <c r="I44" s="85">
        <v>4330.7299999999996</v>
      </c>
      <c r="J44" s="100">
        <f>E44*I44</f>
        <v>4330.7299999999996</v>
      </c>
      <c r="K44" s="100">
        <f>F44*I44</f>
        <v>17322.919999999998</v>
      </c>
      <c r="L44" s="102">
        <f>J44+K44</f>
        <v>21653.649999999998</v>
      </c>
    </row>
    <row r="45" spans="1:12" ht="51.75" customHeight="1" x14ac:dyDescent="0.25">
      <c r="A45" s="74"/>
      <c r="B45" s="10" t="s">
        <v>46</v>
      </c>
      <c r="C45" s="76"/>
      <c r="D45" s="78"/>
      <c r="E45" s="76"/>
      <c r="F45" s="76"/>
      <c r="G45" s="96"/>
      <c r="H45" s="76"/>
      <c r="I45" s="86"/>
      <c r="J45" s="101"/>
      <c r="K45" s="101"/>
      <c r="L45" s="103"/>
    </row>
    <row r="46" spans="1:12" ht="100.5" customHeight="1" x14ac:dyDescent="0.25">
      <c r="A46" s="21">
        <v>15</v>
      </c>
      <c r="B46" s="11" t="s">
        <v>51</v>
      </c>
      <c r="C46" s="11">
        <v>604575</v>
      </c>
      <c r="D46" s="12" t="s">
        <v>28</v>
      </c>
      <c r="E46" s="11">
        <v>20</v>
      </c>
      <c r="F46" s="11">
        <v>23</v>
      </c>
      <c r="G46" s="11">
        <f>E46+F46</f>
        <v>43</v>
      </c>
      <c r="H46" s="11" t="s">
        <v>25</v>
      </c>
      <c r="I46" s="13">
        <v>2130</v>
      </c>
      <c r="J46" s="13">
        <f>E46*I46</f>
        <v>42600</v>
      </c>
      <c r="K46" s="13">
        <f>F46*I46</f>
        <v>48990</v>
      </c>
      <c r="L46" s="22">
        <f>J46+K46</f>
        <v>91590</v>
      </c>
    </row>
    <row r="47" spans="1:12" ht="103.5" customHeight="1" x14ac:dyDescent="0.25">
      <c r="A47" s="23">
        <v>16</v>
      </c>
      <c r="B47" s="15" t="s">
        <v>52</v>
      </c>
      <c r="C47" s="15">
        <v>604575</v>
      </c>
      <c r="D47" s="16" t="s">
        <v>28</v>
      </c>
      <c r="E47" s="15">
        <v>10</v>
      </c>
      <c r="F47" s="15">
        <v>13</v>
      </c>
      <c r="G47" s="53">
        <f>E47+F47</f>
        <v>23</v>
      </c>
      <c r="H47" s="15" t="s">
        <v>25</v>
      </c>
      <c r="I47" s="17">
        <v>1225.1199999999999</v>
      </c>
      <c r="J47" s="55">
        <f>E47*I47</f>
        <v>12251.199999999999</v>
      </c>
      <c r="K47" s="55">
        <f>F47*I47</f>
        <v>15926.559999999998</v>
      </c>
      <c r="L47" s="56">
        <f>J47+K47</f>
        <v>28177.759999999995</v>
      </c>
    </row>
    <row r="48" spans="1:12" ht="38.25" customHeight="1" x14ac:dyDescent="0.25">
      <c r="A48" s="79">
        <v>17</v>
      </c>
      <c r="B48" s="7" t="s">
        <v>53</v>
      </c>
      <c r="C48" s="81">
        <v>615472</v>
      </c>
      <c r="D48" s="83" t="s">
        <v>28</v>
      </c>
      <c r="E48" s="81">
        <v>30</v>
      </c>
      <c r="F48" s="81">
        <v>84</v>
      </c>
      <c r="G48" s="106">
        <f t="shared" ref="G48:G67" si="6">E48+F48</f>
        <v>114</v>
      </c>
      <c r="H48" s="81" t="s">
        <v>25</v>
      </c>
      <c r="I48" s="91">
        <v>5390</v>
      </c>
      <c r="J48" s="91">
        <f>E48*I48</f>
        <v>161700</v>
      </c>
      <c r="K48" s="91">
        <f>F48*I48</f>
        <v>452760</v>
      </c>
      <c r="L48" s="93">
        <f>J48+K48</f>
        <v>614460</v>
      </c>
    </row>
    <row r="49" spans="1:12" ht="57" customHeight="1" x14ac:dyDescent="0.25">
      <c r="A49" s="80"/>
      <c r="B49" s="8" t="s">
        <v>54</v>
      </c>
      <c r="C49" s="82"/>
      <c r="D49" s="84"/>
      <c r="E49" s="82"/>
      <c r="F49" s="82"/>
      <c r="G49" s="107"/>
      <c r="H49" s="82"/>
      <c r="I49" s="92"/>
      <c r="J49" s="92"/>
      <c r="K49" s="92"/>
      <c r="L49" s="94"/>
    </row>
    <row r="50" spans="1:12" ht="78.75" customHeight="1" x14ac:dyDescent="0.25">
      <c r="A50" s="23">
        <v>18</v>
      </c>
      <c r="B50" s="15" t="s">
        <v>55</v>
      </c>
      <c r="C50" s="15">
        <v>615472</v>
      </c>
      <c r="D50" s="16" t="s">
        <v>28</v>
      </c>
      <c r="E50" s="15">
        <v>4</v>
      </c>
      <c r="F50" s="15">
        <v>6</v>
      </c>
      <c r="G50" s="53">
        <f t="shared" si="6"/>
        <v>10</v>
      </c>
      <c r="H50" s="15" t="s">
        <v>25</v>
      </c>
      <c r="I50" s="17">
        <v>6684.61</v>
      </c>
      <c r="J50" s="55">
        <f>E50*I50</f>
        <v>26738.44</v>
      </c>
      <c r="K50" s="55">
        <f>F50*I50</f>
        <v>40107.659999999996</v>
      </c>
      <c r="L50" s="56">
        <f>J50+K50</f>
        <v>66846.099999999991</v>
      </c>
    </row>
    <row r="51" spans="1:12" ht="99" customHeight="1" x14ac:dyDescent="0.25">
      <c r="A51" s="21">
        <v>19</v>
      </c>
      <c r="B51" s="11" t="s">
        <v>56</v>
      </c>
      <c r="C51" s="11">
        <v>603771</v>
      </c>
      <c r="D51" s="12" t="s">
        <v>28</v>
      </c>
      <c r="E51" s="11">
        <v>1</v>
      </c>
      <c r="F51" s="11">
        <v>3</v>
      </c>
      <c r="G51" s="54">
        <f t="shared" si="6"/>
        <v>4</v>
      </c>
      <c r="H51" s="11" t="s">
        <v>25</v>
      </c>
      <c r="I51" s="13">
        <v>8803.44</v>
      </c>
      <c r="J51" s="13">
        <f>E51*I51</f>
        <v>8803.44</v>
      </c>
      <c r="K51" s="13">
        <f>F51*I51</f>
        <v>26410.32</v>
      </c>
      <c r="L51" s="22">
        <f>J51+K51</f>
        <v>35213.760000000002</v>
      </c>
    </row>
    <row r="52" spans="1:12" ht="54" customHeight="1" x14ac:dyDescent="0.25">
      <c r="A52" s="73">
        <v>20</v>
      </c>
      <c r="B52" s="9" t="s">
        <v>57</v>
      </c>
      <c r="C52" s="75">
        <v>606944</v>
      </c>
      <c r="D52" s="77" t="s">
        <v>28</v>
      </c>
      <c r="E52" s="75">
        <v>10</v>
      </c>
      <c r="F52" s="75">
        <v>24</v>
      </c>
      <c r="G52" s="95">
        <f t="shared" si="6"/>
        <v>34</v>
      </c>
      <c r="H52" s="75" t="s">
        <v>25</v>
      </c>
      <c r="I52" s="85">
        <v>2320</v>
      </c>
      <c r="J52" s="100">
        <f>E52*I52</f>
        <v>23200</v>
      </c>
      <c r="K52" s="100">
        <f>F52*I52</f>
        <v>55680</v>
      </c>
      <c r="L52" s="102">
        <f>J52+K52</f>
        <v>78880</v>
      </c>
    </row>
    <row r="53" spans="1:12" ht="60" customHeight="1" x14ac:dyDescent="0.25">
      <c r="A53" s="74"/>
      <c r="B53" s="10" t="s">
        <v>58</v>
      </c>
      <c r="C53" s="76"/>
      <c r="D53" s="78"/>
      <c r="E53" s="76"/>
      <c r="F53" s="76"/>
      <c r="G53" s="96"/>
      <c r="H53" s="76"/>
      <c r="I53" s="86"/>
      <c r="J53" s="101"/>
      <c r="K53" s="101"/>
      <c r="L53" s="103"/>
    </row>
    <row r="54" spans="1:12" ht="80.25" customHeight="1" x14ac:dyDescent="0.25">
      <c r="A54" s="79">
        <v>21</v>
      </c>
      <c r="B54" s="7" t="s">
        <v>59</v>
      </c>
      <c r="C54" s="81">
        <v>604296</v>
      </c>
      <c r="D54" s="83" t="s">
        <v>28</v>
      </c>
      <c r="E54" s="81">
        <v>5</v>
      </c>
      <c r="F54" s="81">
        <v>21</v>
      </c>
      <c r="G54" s="106">
        <f t="shared" si="6"/>
        <v>26</v>
      </c>
      <c r="H54" s="81" t="s">
        <v>25</v>
      </c>
      <c r="I54" s="91">
        <v>3459.55</v>
      </c>
      <c r="J54" s="91">
        <f>E54*I54</f>
        <v>17297.75</v>
      </c>
      <c r="K54" s="91">
        <f>F54*I54</f>
        <v>72650.55</v>
      </c>
      <c r="L54" s="93">
        <f>J54+K54</f>
        <v>89948.3</v>
      </c>
    </row>
    <row r="55" spans="1:12" ht="21.75" customHeight="1" x14ac:dyDescent="0.25">
      <c r="A55" s="80"/>
      <c r="B55" s="8" t="s">
        <v>60</v>
      </c>
      <c r="C55" s="82"/>
      <c r="D55" s="84"/>
      <c r="E55" s="82"/>
      <c r="F55" s="82"/>
      <c r="G55" s="107"/>
      <c r="H55" s="82"/>
      <c r="I55" s="92"/>
      <c r="J55" s="92"/>
      <c r="K55" s="92"/>
      <c r="L55" s="94"/>
    </row>
    <row r="56" spans="1:12" ht="56.25" customHeight="1" x14ac:dyDescent="0.25">
      <c r="A56" s="73">
        <v>22</v>
      </c>
      <c r="B56" s="9" t="s">
        <v>61</v>
      </c>
      <c r="C56" s="75">
        <v>416610</v>
      </c>
      <c r="D56" s="77" t="s">
        <v>28</v>
      </c>
      <c r="E56" s="75">
        <v>236</v>
      </c>
      <c r="F56" s="75">
        <v>242</v>
      </c>
      <c r="G56" s="95">
        <f t="shared" si="6"/>
        <v>478</v>
      </c>
      <c r="H56" s="75" t="s">
        <v>25</v>
      </c>
      <c r="I56" s="85">
        <v>500</v>
      </c>
      <c r="J56" s="100">
        <f>E56*I56</f>
        <v>118000</v>
      </c>
      <c r="K56" s="100">
        <f>F56*I56</f>
        <v>121000</v>
      </c>
      <c r="L56" s="102">
        <f>J56+K56</f>
        <v>239000</v>
      </c>
    </row>
    <row r="57" spans="1:12" ht="55.5" customHeight="1" x14ac:dyDescent="0.25">
      <c r="A57" s="74"/>
      <c r="B57" s="10" t="s">
        <v>62</v>
      </c>
      <c r="C57" s="76"/>
      <c r="D57" s="78"/>
      <c r="E57" s="76"/>
      <c r="F57" s="76"/>
      <c r="G57" s="96"/>
      <c r="H57" s="76"/>
      <c r="I57" s="86"/>
      <c r="J57" s="101"/>
      <c r="K57" s="101"/>
      <c r="L57" s="103"/>
    </row>
    <row r="58" spans="1:12" ht="126.75" customHeight="1" x14ac:dyDescent="0.25">
      <c r="A58" s="79">
        <v>23</v>
      </c>
      <c r="B58" s="7" t="s">
        <v>63</v>
      </c>
      <c r="C58" s="81">
        <v>416610</v>
      </c>
      <c r="D58" s="83" t="s">
        <v>28</v>
      </c>
      <c r="E58" s="81">
        <v>24</v>
      </c>
      <c r="F58" s="81">
        <v>16</v>
      </c>
      <c r="G58" s="106">
        <f t="shared" si="6"/>
        <v>40</v>
      </c>
      <c r="H58" s="81" t="s">
        <v>25</v>
      </c>
      <c r="I58" s="91">
        <v>1960</v>
      </c>
      <c r="J58" s="91">
        <f>E58*I58</f>
        <v>47040</v>
      </c>
      <c r="K58" s="91">
        <f>F58*I58</f>
        <v>31360</v>
      </c>
      <c r="L58" s="93">
        <f>J58+K58</f>
        <v>78400</v>
      </c>
    </row>
    <row r="59" spans="1:12" ht="38.25" customHeight="1" x14ac:dyDescent="0.25">
      <c r="A59" s="80"/>
      <c r="B59" s="8" t="s">
        <v>64</v>
      </c>
      <c r="C59" s="82"/>
      <c r="D59" s="84"/>
      <c r="E59" s="82"/>
      <c r="F59" s="82"/>
      <c r="G59" s="107"/>
      <c r="H59" s="82"/>
      <c r="I59" s="92"/>
      <c r="J59" s="92"/>
      <c r="K59" s="92"/>
      <c r="L59" s="94"/>
    </row>
    <row r="60" spans="1:12" ht="129" customHeight="1" x14ac:dyDescent="0.25">
      <c r="A60" s="73">
        <v>24</v>
      </c>
      <c r="B60" s="9" t="s">
        <v>63</v>
      </c>
      <c r="C60" s="75">
        <v>416610</v>
      </c>
      <c r="D60" s="77" t="s">
        <v>28</v>
      </c>
      <c r="E60" s="75">
        <v>12</v>
      </c>
      <c r="F60" s="75">
        <v>7</v>
      </c>
      <c r="G60" s="95">
        <f t="shared" si="6"/>
        <v>19</v>
      </c>
      <c r="H60" s="75" t="s">
        <v>25</v>
      </c>
      <c r="I60" s="85">
        <v>1645</v>
      </c>
      <c r="J60" s="100">
        <f>E60*I60</f>
        <v>19740</v>
      </c>
      <c r="K60" s="100">
        <f>F60*I60</f>
        <v>11515</v>
      </c>
      <c r="L60" s="102">
        <f>J60+K60</f>
        <v>31255</v>
      </c>
    </row>
    <row r="61" spans="1:12" ht="45" customHeight="1" x14ac:dyDescent="0.25">
      <c r="A61" s="74"/>
      <c r="B61" s="10" t="s">
        <v>65</v>
      </c>
      <c r="C61" s="76"/>
      <c r="D61" s="78"/>
      <c r="E61" s="76"/>
      <c r="F61" s="76"/>
      <c r="G61" s="96"/>
      <c r="H61" s="76"/>
      <c r="I61" s="86"/>
      <c r="J61" s="101"/>
      <c r="K61" s="101"/>
      <c r="L61" s="103"/>
    </row>
    <row r="62" spans="1:12" ht="87.75" customHeight="1" x14ac:dyDescent="0.25">
      <c r="A62" s="21">
        <v>25</v>
      </c>
      <c r="B62" s="11" t="s">
        <v>66</v>
      </c>
      <c r="C62" s="11">
        <v>352531</v>
      </c>
      <c r="D62" s="12" t="s">
        <v>28</v>
      </c>
      <c r="E62" s="11">
        <v>12</v>
      </c>
      <c r="F62" s="11">
        <v>17</v>
      </c>
      <c r="G62" s="54">
        <f t="shared" si="6"/>
        <v>29</v>
      </c>
      <c r="H62" s="11" t="s">
        <v>25</v>
      </c>
      <c r="I62" s="13">
        <v>258.35000000000002</v>
      </c>
      <c r="J62" s="13">
        <f>E62*I62</f>
        <v>3100.2000000000003</v>
      </c>
      <c r="K62" s="13">
        <f>F62*I62</f>
        <v>4391.9500000000007</v>
      </c>
      <c r="L62" s="22">
        <f>J62+K62</f>
        <v>7492.1500000000015</v>
      </c>
    </row>
    <row r="63" spans="1:12" ht="57" customHeight="1" x14ac:dyDescent="0.25">
      <c r="A63" s="73">
        <v>26</v>
      </c>
      <c r="B63" s="9" t="s">
        <v>67</v>
      </c>
      <c r="C63" s="75">
        <v>608442</v>
      </c>
      <c r="D63" s="77" t="s">
        <v>28</v>
      </c>
      <c r="E63" s="75">
        <v>250</v>
      </c>
      <c r="F63" s="75">
        <v>268</v>
      </c>
      <c r="G63" s="95">
        <f t="shared" si="6"/>
        <v>518</v>
      </c>
      <c r="H63" s="75" t="s">
        <v>25</v>
      </c>
      <c r="I63" s="85">
        <v>1280</v>
      </c>
      <c r="J63" s="100">
        <f>E63*I63</f>
        <v>320000</v>
      </c>
      <c r="K63" s="100">
        <f>F63*I63</f>
        <v>343040</v>
      </c>
      <c r="L63" s="102">
        <f>J63+K63</f>
        <v>663040</v>
      </c>
    </row>
    <row r="64" spans="1:12" ht="57" customHeight="1" x14ac:dyDescent="0.25">
      <c r="A64" s="74"/>
      <c r="B64" s="10" t="s">
        <v>68</v>
      </c>
      <c r="C64" s="76"/>
      <c r="D64" s="78"/>
      <c r="E64" s="76"/>
      <c r="F64" s="76"/>
      <c r="G64" s="96"/>
      <c r="H64" s="76"/>
      <c r="I64" s="86"/>
      <c r="J64" s="101"/>
      <c r="K64" s="101"/>
      <c r="L64" s="103"/>
    </row>
    <row r="65" spans="1:16" ht="37.5" customHeight="1" x14ac:dyDescent="0.25">
      <c r="A65" s="79">
        <v>27</v>
      </c>
      <c r="B65" s="7" t="s">
        <v>69</v>
      </c>
      <c r="C65" s="81">
        <v>461467</v>
      </c>
      <c r="D65" s="83" t="s">
        <v>28</v>
      </c>
      <c r="E65" s="81">
        <v>20</v>
      </c>
      <c r="F65" s="81">
        <v>127</v>
      </c>
      <c r="G65" s="106">
        <f t="shared" si="6"/>
        <v>147</v>
      </c>
      <c r="H65" s="81" t="s">
        <v>25</v>
      </c>
      <c r="I65" s="91">
        <v>2156.3200000000002</v>
      </c>
      <c r="J65" s="91">
        <f>E65*I65</f>
        <v>43126.400000000001</v>
      </c>
      <c r="K65" s="91">
        <f>F65*I65</f>
        <v>273852.64</v>
      </c>
      <c r="L65" s="93">
        <f>J65+K65</f>
        <v>316979.04000000004</v>
      </c>
    </row>
    <row r="66" spans="1:16" ht="51.75" customHeight="1" x14ac:dyDescent="0.25">
      <c r="A66" s="80"/>
      <c r="B66" s="8" t="s">
        <v>70</v>
      </c>
      <c r="C66" s="82"/>
      <c r="D66" s="84"/>
      <c r="E66" s="82"/>
      <c r="F66" s="82"/>
      <c r="G66" s="107"/>
      <c r="H66" s="82"/>
      <c r="I66" s="92"/>
      <c r="J66" s="92"/>
      <c r="K66" s="92"/>
      <c r="L66" s="94"/>
    </row>
    <row r="67" spans="1:16" ht="52.5" customHeight="1" x14ac:dyDescent="0.25">
      <c r="A67" s="73">
        <v>28</v>
      </c>
      <c r="B67" s="9" t="s">
        <v>57</v>
      </c>
      <c r="C67" s="75">
        <v>388455</v>
      </c>
      <c r="D67" s="77" t="s">
        <v>28</v>
      </c>
      <c r="E67" s="75">
        <v>40</v>
      </c>
      <c r="F67" s="75">
        <v>72</v>
      </c>
      <c r="G67" s="95">
        <f t="shared" si="6"/>
        <v>112</v>
      </c>
      <c r="H67" s="75" t="s">
        <v>25</v>
      </c>
      <c r="I67" s="85">
        <v>1349</v>
      </c>
      <c r="J67" s="100">
        <f>E67*I67</f>
        <v>53960</v>
      </c>
      <c r="K67" s="100">
        <f>F67*I67</f>
        <v>97128</v>
      </c>
      <c r="L67" s="102">
        <f>J67+K67</f>
        <v>151088</v>
      </c>
    </row>
    <row r="68" spans="1:16" ht="62.25" customHeight="1" x14ac:dyDescent="0.25">
      <c r="A68" s="74"/>
      <c r="B68" s="10" t="s">
        <v>71</v>
      </c>
      <c r="C68" s="76"/>
      <c r="D68" s="78"/>
      <c r="E68" s="76"/>
      <c r="F68" s="76"/>
      <c r="G68" s="96"/>
      <c r="H68" s="76"/>
      <c r="I68" s="86"/>
      <c r="J68" s="101"/>
      <c r="K68" s="101"/>
      <c r="L68" s="103"/>
    </row>
    <row r="69" spans="1:16" ht="39" customHeight="1" x14ac:dyDescent="0.25">
      <c r="A69" s="108" t="s">
        <v>201</v>
      </c>
      <c r="B69" s="109"/>
      <c r="C69" s="109"/>
      <c r="D69" s="109"/>
      <c r="E69" s="109"/>
      <c r="F69" s="109"/>
      <c r="G69" s="109"/>
      <c r="H69" s="109"/>
      <c r="I69" s="110"/>
      <c r="J69" s="41">
        <f>SUM(J19:J68)</f>
        <v>2420533.3699999996</v>
      </c>
      <c r="K69" s="41">
        <f>SUM(K19:K68)</f>
        <v>3445568.52</v>
      </c>
      <c r="L69" s="42">
        <f>SUM(L19:L68)</f>
        <v>5866101.8899999997</v>
      </c>
      <c r="M69" s="57"/>
    </row>
    <row r="70" spans="1:16" ht="40.5" customHeight="1" x14ac:dyDescent="0.25">
      <c r="A70" s="1"/>
    </row>
    <row r="71" spans="1:16" ht="34.5" customHeight="1" x14ac:dyDescent="0.25">
      <c r="A71" s="111" t="s">
        <v>72</v>
      </c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3"/>
    </row>
    <row r="72" spans="1:16" ht="47.25" x14ac:dyDescent="0.25">
      <c r="A72" s="45" t="s">
        <v>3</v>
      </c>
      <c r="B72" s="26" t="s">
        <v>73</v>
      </c>
      <c r="C72" s="26" t="s">
        <v>74</v>
      </c>
      <c r="D72" s="26" t="s">
        <v>75</v>
      </c>
      <c r="E72" s="26" t="s">
        <v>76</v>
      </c>
      <c r="F72" s="26" t="s">
        <v>77</v>
      </c>
      <c r="G72" s="26" t="s">
        <v>78</v>
      </c>
      <c r="H72" s="26" t="s">
        <v>79</v>
      </c>
      <c r="I72" s="26" t="s">
        <v>80</v>
      </c>
      <c r="J72" s="26" t="s">
        <v>81</v>
      </c>
      <c r="K72" s="26" t="s">
        <v>82</v>
      </c>
      <c r="L72" s="26" t="s">
        <v>83</v>
      </c>
      <c r="M72" s="26" t="s">
        <v>84</v>
      </c>
      <c r="N72" s="26" t="s">
        <v>85</v>
      </c>
      <c r="O72" s="26" t="s">
        <v>86</v>
      </c>
      <c r="P72" s="31" t="s">
        <v>87</v>
      </c>
    </row>
    <row r="73" spans="1:16" ht="33.75" customHeight="1" x14ac:dyDescent="0.25">
      <c r="A73" s="114" t="s">
        <v>2</v>
      </c>
      <c r="B73" s="115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6"/>
    </row>
    <row r="74" spans="1:16" ht="15.75" x14ac:dyDescent="0.25">
      <c r="A74" s="46">
        <v>1</v>
      </c>
      <c r="B74" s="29">
        <v>0</v>
      </c>
      <c r="C74" s="29">
        <v>0</v>
      </c>
      <c r="D74" s="29">
        <v>10</v>
      </c>
      <c r="E74" s="29">
        <v>0</v>
      </c>
      <c r="F74" s="29">
        <v>0</v>
      </c>
      <c r="G74" s="29">
        <v>20</v>
      </c>
      <c r="H74" s="29">
        <v>20</v>
      </c>
      <c r="I74" s="29">
        <v>90</v>
      </c>
      <c r="J74" s="29">
        <v>0</v>
      </c>
      <c r="K74" s="29">
        <v>7</v>
      </c>
      <c r="L74" s="29">
        <v>3</v>
      </c>
      <c r="M74" s="29">
        <v>0</v>
      </c>
      <c r="N74" s="29">
        <v>32</v>
      </c>
      <c r="O74" s="29">
        <v>16</v>
      </c>
      <c r="P74" s="31">
        <f t="shared" ref="P74:P101" si="7">SUM(B74:O74)</f>
        <v>198</v>
      </c>
    </row>
    <row r="75" spans="1:16" ht="15.75" x14ac:dyDescent="0.25">
      <c r="A75" s="47">
        <v>2</v>
      </c>
      <c r="B75" s="30">
        <v>0</v>
      </c>
      <c r="C75" s="30">
        <v>0</v>
      </c>
      <c r="D75" s="30">
        <v>3</v>
      </c>
      <c r="E75" s="30">
        <v>0</v>
      </c>
      <c r="F75" s="30">
        <v>0</v>
      </c>
      <c r="G75" s="30">
        <v>4</v>
      </c>
      <c r="H75" s="30">
        <v>0</v>
      </c>
      <c r="I75" s="30">
        <v>2</v>
      </c>
      <c r="J75" s="30">
        <v>0</v>
      </c>
      <c r="K75" s="30">
        <v>0</v>
      </c>
      <c r="L75" s="30">
        <v>2</v>
      </c>
      <c r="M75" s="30">
        <v>0</v>
      </c>
      <c r="N75" s="30">
        <v>2</v>
      </c>
      <c r="O75" s="30">
        <v>0</v>
      </c>
      <c r="P75" s="58">
        <f t="shared" si="7"/>
        <v>13</v>
      </c>
    </row>
    <row r="76" spans="1:16" ht="15.75" x14ac:dyDescent="0.25">
      <c r="A76" s="46">
        <v>3</v>
      </c>
      <c r="B76" s="29">
        <v>0</v>
      </c>
      <c r="C76" s="29">
        <v>5</v>
      </c>
      <c r="D76" s="29">
        <v>0</v>
      </c>
      <c r="E76" s="29">
        <v>0</v>
      </c>
      <c r="F76" s="29">
        <v>0</v>
      </c>
      <c r="G76" s="29">
        <v>5</v>
      </c>
      <c r="H76" s="29">
        <v>0</v>
      </c>
      <c r="I76" s="29">
        <v>10</v>
      </c>
      <c r="J76" s="29">
        <v>0</v>
      </c>
      <c r="K76" s="29">
        <v>0</v>
      </c>
      <c r="L76" s="29">
        <v>6</v>
      </c>
      <c r="M76" s="29">
        <v>0</v>
      </c>
      <c r="N76" s="29">
        <v>20</v>
      </c>
      <c r="O76" s="29">
        <v>0</v>
      </c>
      <c r="P76" s="31">
        <f t="shared" si="7"/>
        <v>46</v>
      </c>
    </row>
    <row r="77" spans="1:16" ht="15.75" x14ac:dyDescent="0.25">
      <c r="A77" s="47">
        <v>4</v>
      </c>
      <c r="B77" s="30">
        <v>5</v>
      </c>
      <c r="C77" s="30">
        <v>19</v>
      </c>
      <c r="D77" s="30">
        <v>0</v>
      </c>
      <c r="E77" s="30">
        <v>0</v>
      </c>
      <c r="F77" s="30">
        <v>6</v>
      </c>
      <c r="G77" s="30">
        <v>0</v>
      </c>
      <c r="H77" s="30">
        <v>10</v>
      </c>
      <c r="I77" s="30">
        <v>134</v>
      </c>
      <c r="J77" s="30">
        <v>15</v>
      </c>
      <c r="K77" s="30">
        <v>0</v>
      </c>
      <c r="L77" s="30">
        <v>0</v>
      </c>
      <c r="M77" s="30">
        <v>0</v>
      </c>
      <c r="N77" s="30">
        <v>40</v>
      </c>
      <c r="O77" s="30">
        <v>0</v>
      </c>
      <c r="P77" s="58">
        <f t="shared" si="7"/>
        <v>229</v>
      </c>
    </row>
    <row r="78" spans="1:16" ht="15.75" x14ac:dyDescent="0.25">
      <c r="A78" s="46">
        <v>5</v>
      </c>
      <c r="B78" s="29">
        <v>0</v>
      </c>
      <c r="C78" s="29">
        <v>0</v>
      </c>
      <c r="D78" s="29">
        <v>3</v>
      </c>
      <c r="E78" s="29">
        <v>5</v>
      </c>
      <c r="F78" s="29">
        <v>1</v>
      </c>
      <c r="G78" s="29">
        <v>10</v>
      </c>
      <c r="H78" s="29">
        <v>0</v>
      </c>
      <c r="I78" s="29">
        <v>10</v>
      </c>
      <c r="J78" s="29">
        <v>10</v>
      </c>
      <c r="K78" s="29">
        <v>2</v>
      </c>
      <c r="L78" s="29">
        <v>0</v>
      </c>
      <c r="M78" s="29">
        <v>0</v>
      </c>
      <c r="N78" s="29">
        <v>10</v>
      </c>
      <c r="O78" s="29">
        <v>4</v>
      </c>
      <c r="P78" s="31">
        <f t="shared" si="7"/>
        <v>55</v>
      </c>
    </row>
    <row r="79" spans="1:16" ht="15.75" x14ac:dyDescent="0.25">
      <c r="A79" s="47">
        <v>6</v>
      </c>
      <c r="B79" s="30">
        <v>0</v>
      </c>
      <c r="C79" s="30">
        <v>0</v>
      </c>
      <c r="D79" s="30">
        <v>0</v>
      </c>
      <c r="E79" s="30">
        <v>0</v>
      </c>
      <c r="F79" s="30">
        <v>1</v>
      </c>
      <c r="G79" s="30">
        <v>17</v>
      </c>
      <c r="H79" s="30">
        <v>0</v>
      </c>
      <c r="I79" s="30">
        <v>20</v>
      </c>
      <c r="J79" s="30">
        <v>5</v>
      </c>
      <c r="K79" s="30">
        <v>0</v>
      </c>
      <c r="L79" s="30">
        <v>0</v>
      </c>
      <c r="M79" s="30">
        <v>0</v>
      </c>
      <c r="N79" s="30">
        <v>13</v>
      </c>
      <c r="O79" s="30">
        <v>0</v>
      </c>
      <c r="P79" s="58">
        <f t="shared" si="7"/>
        <v>56</v>
      </c>
    </row>
    <row r="80" spans="1:16" ht="15.75" x14ac:dyDescent="0.25">
      <c r="A80" s="46">
        <v>7</v>
      </c>
      <c r="B80" s="29">
        <v>0</v>
      </c>
      <c r="C80" s="29">
        <v>0</v>
      </c>
      <c r="D80" s="29">
        <v>6</v>
      </c>
      <c r="E80" s="29">
        <v>0</v>
      </c>
      <c r="F80" s="29">
        <v>1</v>
      </c>
      <c r="G80" s="29">
        <v>0</v>
      </c>
      <c r="H80" s="29">
        <v>0</v>
      </c>
      <c r="I80" s="29">
        <v>2</v>
      </c>
      <c r="J80" s="29">
        <v>1</v>
      </c>
      <c r="K80" s="29">
        <v>0</v>
      </c>
      <c r="L80" s="29">
        <v>0</v>
      </c>
      <c r="M80" s="29">
        <v>0</v>
      </c>
      <c r="N80" s="29">
        <v>1</v>
      </c>
      <c r="O80" s="29">
        <v>8</v>
      </c>
      <c r="P80" s="31">
        <f t="shared" si="7"/>
        <v>19</v>
      </c>
    </row>
    <row r="81" spans="1:16" ht="15.75" x14ac:dyDescent="0.25">
      <c r="A81" s="47">
        <v>8</v>
      </c>
      <c r="B81" s="30">
        <v>0</v>
      </c>
      <c r="C81" s="30">
        <v>3</v>
      </c>
      <c r="D81" s="30">
        <v>0</v>
      </c>
      <c r="E81" s="30">
        <v>0</v>
      </c>
      <c r="F81" s="30">
        <v>2</v>
      </c>
      <c r="G81" s="30">
        <v>0</v>
      </c>
      <c r="H81" s="30">
        <v>0</v>
      </c>
      <c r="I81" s="30">
        <v>10</v>
      </c>
      <c r="J81" s="30">
        <v>5</v>
      </c>
      <c r="K81" s="30">
        <v>0</v>
      </c>
      <c r="L81" s="30">
        <v>0</v>
      </c>
      <c r="M81" s="30">
        <v>0</v>
      </c>
      <c r="N81" s="30">
        <v>10</v>
      </c>
      <c r="O81" s="30">
        <v>0</v>
      </c>
      <c r="P81" s="58">
        <f t="shared" si="7"/>
        <v>30</v>
      </c>
    </row>
    <row r="82" spans="1:16" ht="15.75" x14ac:dyDescent="0.25">
      <c r="A82" s="46">
        <v>9</v>
      </c>
      <c r="B82" s="29">
        <v>0</v>
      </c>
      <c r="C82" s="29">
        <v>0</v>
      </c>
      <c r="D82" s="29">
        <v>0</v>
      </c>
      <c r="E82" s="29">
        <v>3</v>
      </c>
      <c r="F82" s="29">
        <v>4</v>
      </c>
      <c r="G82" s="29">
        <v>5</v>
      </c>
      <c r="H82" s="29">
        <v>0</v>
      </c>
      <c r="I82" s="29">
        <v>3</v>
      </c>
      <c r="J82" s="29">
        <v>4</v>
      </c>
      <c r="K82" s="29">
        <v>0</v>
      </c>
      <c r="L82" s="29">
        <v>0</v>
      </c>
      <c r="M82" s="29">
        <v>0</v>
      </c>
      <c r="N82" s="29">
        <v>1</v>
      </c>
      <c r="O82" s="29">
        <v>0</v>
      </c>
      <c r="P82" s="31">
        <f t="shared" si="7"/>
        <v>20</v>
      </c>
    </row>
    <row r="83" spans="1:16" ht="15.75" x14ac:dyDescent="0.25">
      <c r="A83" s="47">
        <v>10</v>
      </c>
      <c r="B83" s="30">
        <v>0</v>
      </c>
      <c r="C83" s="30">
        <v>0</v>
      </c>
      <c r="D83" s="30">
        <v>0</v>
      </c>
      <c r="E83" s="30">
        <v>0</v>
      </c>
      <c r="F83" s="30">
        <v>0</v>
      </c>
      <c r="G83" s="30">
        <v>0</v>
      </c>
      <c r="H83" s="30">
        <v>20</v>
      </c>
      <c r="I83" s="30">
        <v>6</v>
      </c>
      <c r="J83" s="30">
        <v>5</v>
      </c>
      <c r="K83" s="30">
        <v>0</v>
      </c>
      <c r="L83" s="30">
        <v>0</v>
      </c>
      <c r="M83" s="30">
        <v>27</v>
      </c>
      <c r="N83" s="30">
        <v>2</v>
      </c>
      <c r="O83" s="30">
        <v>24</v>
      </c>
      <c r="P83" s="58">
        <f t="shared" si="7"/>
        <v>84</v>
      </c>
    </row>
    <row r="84" spans="1:16" ht="15.75" x14ac:dyDescent="0.25">
      <c r="A84" s="46">
        <v>11</v>
      </c>
      <c r="B84" s="29">
        <v>0</v>
      </c>
      <c r="C84" s="29">
        <v>0</v>
      </c>
      <c r="D84" s="29">
        <v>0</v>
      </c>
      <c r="E84" s="29">
        <v>0</v>
      </c>
      <c r="F84" s="29">
        <v>2</v>
      </c>
      <c r="G84" s="29">
        <v>0</v>
      </c>
      <c r="H84" s="29">
        <v>2</v>
      </c>
      <c r="I84" s="29">
        <v>5</v>
      </c>
      <c r="J84" s="29">
        <v>5</v>
      </c>
      <c r="K84" s="29">
        <v>0</v>
      </c>
      <c r="L84" s="29">
        <v>0</v>
      </c>
      <c r="M84" s="29">
        <v>1</v>
      </c>
      <c r="N84" s="29">
        <v>2</v>
      </c>
      <c r="O84" s="29">
        <v>0</v>
      </c>
      <c r="P84" s="31">
        <f t="shared" si="7"/>
        <v>17</v>
      </c>
    </row>
    <row r="85" spans="1:16" ht="15.75" x14ac:dyDescent="0.25">
      <c r="A85" s="47">
        <v>12</v>
      </c>
      <c r="B85" s="30">
        <v>0</v>
      </c>
      <c r="C85" s="30">
        <v>0</v>
      </c>
      <c r="D85" s="30">
        <v>0</v>
      </c>
      <c r="E85" s="30">
        <v>0</v>
      </c>
      <c r="F85" s="30">
        <v>1</v>
      </c>
      <c r="G85" s="30">
        <v>1</v>
      </c>
      <c r="H85" s="30">
        <v>0</v>
      </c>
      <c r="I85" s="30">
        <v>1</v>
      </c>
      <c r="J85" s="30">
        <v>1</v>
      </c>
      <c r="K85" s="30">
        <v>0</v>
      </c>
      <c r="L85" s="30">
        <v>0</v>
      </c>
      <c r="M85" s="30">
        <v>0</v>
      </c>
      <c r="N85" s="30">
        <v>1</v>
      </c>
      <c r="O85" s="30">
        <v>0</v>
      </c>
      <c r="P85" s="58">
        <f t="shared" si="7"/>
        <v>5</v>
      </c>
    </row>
    <row r="86" spans="1:16" ht="15.75" x14ac:dyDescent="0.25">
      <c r="A86" s="46">
        <v>13</v>
      </c>
      <c r="B86" s="29">
        <v>0</v>
      </c>
      <c r="C86" s="29">
        <v>1</v>
      </c>
      <c r="D86" s="29">
        <v>1</v>
      </c>
      <c r="E86" s="29">
        <v>0</v>
      </c>
      <c r="F86" s="29">
        <v>0</v>
      </c>
      <c r="G86" s="29">
        <v>0</v>
      </c>
      <c r="H86" s="29">
        <v>2</v>
      </c>
      <c r="I86" s="29">
        <v>1</v>
      </c>
      <c r="J86" s="29">
        <v>1</v>
      </c>
      <c r="K86" s="29">
        <v>0</v>
      </c>
      <c r="L86" s="29">
        <v>0</v>
      </c>
      <c r="M86" s="29">
        <v>0</v>
      </c>
      <c r="N86" s="29">
        <v>1</v>
      </c>
      <c r="O86" s="29">
        <v>0</v>
      </c>
      <c r="P86" s="31">
        <f t="shared" si="7"/>
        <v>7</v>
      </c>
    </row>
    <row r="87" spans="1:16" ht="15.75" x14ac:dyDescent="0.25">
      <c r="A87" s="47">
        <v>14</v>
      </c>
      <c r="B87" s="30">
        <v>0</v>
      </c>
      <c r="C87" s="30">
        <v>0</v>
      </c>
      <c r="D87" s="30">
        <v>1</v>
      </c>
      <c r="E87" s="30">
        <v>1</v>
      </c>
      <c r="F87" s="30">
        <v>0</v>
      </c>
      <c r="G87" s="30">
        <v>0</v>
      </c>
      <c r="H87" s="30">
        <v>0</v>
      </c>
      <c r="I87" s="30">
        <v>1</v>
      </c>
      <c r="J87" s="30">
        <v>0</v>
      </c>
      <c r="K87" s="30">
        <v>0</v>
      </c>
      <c r="L87" s="30">
        <v>0</v>
      </c>
      <c r="M87" s="30">
        <v>0</v>
      </c>
      <c r="N87" s="30">
        <v>1</v>
      </c>
      <c r="O87" s="30">
        <v>0</v>
      </c>
      <c r="P87" s="58">
        <f t="shared" si="7"/>
        <v>4</v>
      </c>
    </row>
    <row r="88" spans="1:16" ht="15.75" x14ac:dyDescent="0.25">
      <c r="A88" s="46">
        <v>15</v>
      </c>
      <c r="B88" s="29">
        <v>0</v>
      </c>
      <c r="C88" s="29">
        <v>0</v>
      </c>
      <c r="D88" s="29">
        <v>0</v>
      </c>
      <c r="E88" s="29">
        <v>4</v>
      </c>
      <c r="F88" s="29">
        <v>0</v>
      </c>
      <c r="G88" s="29">
        <v>0</v>
      </c>
      <c r="H88" s="29">
        <v>4</v>
      </c>
      <c r="I88" s="29">
        <v>10</v>
      </c>
      <c r="J88" s="29">
        <v>0</v>
      </c>
      <c r="K88" s="29">
        <v>0</v>
      </c>
      <c r="L88" s="29">
        <v>0</v>
      </c>
      <c r="M88" s="29">
        <v>0</v>
      </c>
      <c r="N88" s="29">
        <v>5</v>
      </c>
      <c r="O88" s="29">
        <v>0</v>
      </c>
      <c r="P88" s="31">
        <f t="shared" si="7"/>
        <v>23</v>
      </c>
    </row>
    <row r="89" spans="1:16" ht="15.75" x14ac:dyDescent="0.25">
      <c r="A89" s="47">
        <v>16</v>
      </c>
      <c r="B89" s="30">
        <v>0</v>
      </c>
      <c r="C89" s="30">
        <v>0</v>
      </c>
      <c r="D89" s="30">
        <v>0</v>
      </c>
      <c r="E89" s="30">
        <v>3</v>
      </c>
      <c r="F89" s="30">
        <v>0</v>
      </c>
      <c r="G89" s="30">
        <v>0</v>
      </c>
      <c r="H89" s="30">
        <v>2</v>
      </c>
      <c r="I89" s="30">
        <v>5</v>
      </c>
      <c r="J89" s="30">
        <v>0</v>
      </c>
      <c r="K89" s="30">
        <v>0</v>
      </c>
      <c r="L89" s="30">
        <v>0</v>
      </c>
      <c r="M89" s="30">
        <v>1</v>
      </c>
      <c r="N89" s="30">
        <v>2</v>
      </c>
      <c r="O89" s="30">
        <v>0</v>
      </c>
      <c r="P89" s="58">
        <f t="shared" si="7"/>
        <v>13</v>
      </c>
    </row>
    <row r="90" spans="1:16" ht="15.75" x14ac:dyDescent="0.25">
      <c r="A90" s="46">
        <v>17</v>
      </c>
      <c r="B90" s="29">
        <v>0</v>
      </c>
      <c r="C90" s="29">
        <v>0</v>
      </c>
      <c r="D90" s="29">
        <v>0</v>
      </c>
      <c r="E90" s="29">
        <v>0</v>
      </c>
      <c r="F90" s="29">
        <v>3</v>
      </c>
      <c r="G90" s="29">
        <v>0</v>
      </c>
      <c r="H90" s="29">
        <v>20</v>
      </c>
      <c r="I90" s="29">
        <v>10</v>
      </c>
      <c r="J90" s="29">
        <v>10</v>
      </c>
      <c r="K90" s="29">
        <v>8</v>
      </c>
      <c r="L90" s="29">
        <v>18</v>
      </c>
      <c r="M90" s="29">
        <v>10</v>
      </c>
      <c r="N90" s="29">
        <v>5</v>
      </c>
      <c r="O90" s="29">
        <v>0</v>
      </c>
      <c r="P90" s="31">
        <f t="shared" si="7"/>
        <v>84</v>
      </c>
    </row>
    <row r="91" spans="1:16" ht="15.75" x14ac:dyDescent="0.25">
      <c r="A91" s="47">
        <v>18</v>
      </c>
      <c r="B91" s="30">
        <v>0</v>
      </c>
      <c r="C91" s="30">
        <v>1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2</v>
      </c>
      <c r="J91" s="30">
        <v>2</v>
      </c>
      <c r="K91" s="30">
        <v>0</v>
      </c>
      <c r="L91" s="30">
        <v>0</v>
      </c>
      <c r="M91" s="30">
        <v>0</v>
      </c>
      <c r="N91" s="30">
        <v>1</v>
      </c>
      <c r="O91" s="30">
        <v>0</v>
      </c>
      <c r="P91" s="58">
        <f t="shared" si="7"/>
        <v>6</v>
      </c>
    </row>
    <row r="92" spans="1:16" ht="15.75" x14ac:dyDescent="0.25">
      <c r="A92" s="46">
        <v>19</v>
      </c>
      <c r="B92" s="29">
        <v>0</v>
      </c>
      <c r="C92" s="29">
        <v>0</v>
      </c>
      <c r="D92" s="29">
        <v>0</v>
      </c>
      <c r="E92" s="29">
        <v>0</v>
      </c>
      <c r="F92" s="29">
        <v>1</v>
      </c>
      <c r="G92" s="29">
        <v>0</v>
      </c>
      <c r="H92" s="29">
        <v>0</v>
      </c>
      <c r="I92" s="29">
        <v>1</v>
      </c>
      <c r="J92" s="29">
        <v>0</v>
      </c>
      <c r="K92" s="29">
        <v>0</v>
      </c>
      <c r="L92" s="29">
        <v>0</v>
      </c>
      <c r="M92" s="29">
        <v>0</v>
      </c>
      <c r="N92" s="29">
        <v>1</v>
      </c>
      <c r="O92" s="29">
        <v>0</v>
      </c>
      <c r="P92" s="31">
        <f t="shared" si="7"/>
        <v>3</v>
      </c>
    </row>
    <row r="93" spans="1:16" ht="15.75" x14ac:dyDescent="0.25">
      <c r="A93" s="47">
        <v>20</v>
      </c>
      <c r="B93" s="30">
        <v>0</v>
      </c>
      <c r="C93" s="30">
        <v>0</v>
      </c>
      <c r="D93" s="30">
        <v>0</v>
      </c>
      <c r="E93" s="30">
        <v>0</v>
      </c>
      <c r="F93" s="30">
        <v>0</v>
      </c>
      <c r="G93" s="30">
        <v>12</v>
      </c>
      <c r="H93" s="30">
        <v>0</v>
      </c>
      <c r="I93" s="30">
        <v>5</v>
      </c>
      <c r="J93" s="30">
        <v>5</v>
      </c>
      <c r="K93" s="30">
        <v>0</v>
      </c>
      <c r="L93" s="30">
        <v>0</v>
      </c>
      <c r="M93" s="30">
        <v>0</v>
      </c>
      <c r="N93" s="30">
        <v>2</v>
      </c>
      <c r="O93" s="30">
        <v>0</v>
      </c>
      <c r="P93" s="58">
        <f t="shared" si="7"/>
        <v>24</v>
      </c>
    </row>
    <row r="94" spans="1:16" ht="15.75" x14ac:dyDescent="0.25">
      <c r="A94" s="46">
        <v>21</v>
      </c>
      <c r="B94" s="29">
        <v>0</v>
      </c>
      <c r="C94" s="29">
        <v>0</v>
      </c>
      <c r="D94" s="29">
        <v>0</v>
      </c>
      <c r="E94" s="29">
        <v>0</v>
      </c>
      <c r="F94" s="29">
        <v>1</v>
      </c>
      <c r="G94" s="29">
        <v>0</v>
      </c>
      <c r="H94" s="29">
        <v>14</v>
      </c>
      <c r="I94" s="29">
        <v>2</v>
      </c>
      <c r="J94" s="29">
        <v>0</v>
      </c>
      <c r="K94" s="29">
        <v>2</v>
      </c>
      <c r="L94" s="29">
        <v>0</v>
      </c>
      <c r="M94" s="29">
        <v>0</v>
      </c>
      <c r="N94" s="29">
        <v>2</v>
      </c>
      <c r="O94" s="29">
        <v>0</v>
      </c>
      <c r="P94" s="31">
        <f t="shared" si="7"/>
        <v>21</v>
      </c>
    </row>
    <row r="95" spans="1:16" ht="15.75" x14ac:dyDescent="0.25">
      <c r="A95" s="47">
        <v>22</v>
      </c>
      <c r="B95" s="30">
        <v>0</v>
      </c>
      <c r="C95" s="30">
        <v>0</v>
      </c>
      <c r="D95" s="30">
        <v>100</v>
      </c>
      <c r="E95" s="30">
        <v>0</v>
      </c>
      <c r="F95" s="30">
        <v>0</v>
      </c>
      <c r="G95" s="30">
        <v>2</v>
      </c>
      <c r="H95" s="30">
        <v>14</v>
      </c>
      <c r="I95" s="30">
        <v>90</v>
      </c>
      <c r="J95" s="30">
        <v>0</v>
      </c>
      <c r="K95" s="30">
        <v>0</v>
      </c>
      <c r="L95" s="30">
        <v>0</v>
      </c>
      <c r="M95" s="30">
        <v>0</v>
      </c>
      <c r="N95" s="30">
        <v>36</v>
      </c>
      <c r="O95" s="30">
        <v>0</v>
      </c>
      <c r="P95" s="58">
        <f t="shared" si="7"/>
        <v>242</v>
      </c>
    </row>
    <row r="96" spans="1:16" ht="15.75" x14ac:dyDescent="0.25">
      <c r="A96" s="46">
        <v>23</v>
      </c>
      <c r="B96" s="29">
        <v>0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10</v>
      </c>
      <c r="J96" s="29">
        <v>0</v>
      </c>
      <c r="K96" s="29">
        <v>0</v>
      </c>
      <c r="L96" s="29">
        <v>0</v>
      </c>
      <c r="M96" s="29">
        <v>0</v>
      </c>
      <c r="N96" s="29">
        <v>6</v>
      </c>
      <c r="O96" s="29">
        <v>0</v>
      </c>
      <c r="P96" s="31">
        <f t="shared" si="7"/>
        <v>16</v>
      </c>
    </row>
    <row r="97" spans="1:16" ht="15.75" x14ac:dyDescent="0.25">
      <c r="A97" s="47">
        <v>24</v>
      </c>
      <c r="B97" s="30">
        <v>0</v>
      </c>
      <c r="C97" s="30">
        <v>0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5</v>
      </c>
      <c r="J97" s="30">
        <v>0</v>
      </c>
      <c r="K97" s="30">
        <v>0</v>
      </c>
      <c r="L97" s="30">
        <v>0</v>
      </c>
      <c r="M97" s="30">
        <v>0</v>
      </c>
      <c r="N97" s="30">
        <v>2</v>
      </c>
      <c r="O97" s="30">
        <v>0</v>
      </c>
      <c r="P97" s="58">
        <f t="shared" si="7"/>
        <v>7</v>
      </c>
    </row>
    <row r="98" spans="1:16" ht="15.75" x14ac:dyDescent="0.25">
      <c r="A98" s="46">
        <v>25</v>
      </c>
      <c r="B98" s="29">
        <v>0</v>
      </c>
      <c r="C98" s="29">
        <v>0</v>
      </c>
      <c r="D98" s="29">
        <v>10</v>
      </c>
      <c r="E98" s="29">
        <v>0</v>
      </c>
      <c r="F98" s="29">
        <v>0</v>
      </c>
      <c r="G98" s="29">
        <v>0</v>
      </c>
      <c r="H98" s="29">
        <v>0</v>
      </c>
      <c r="I98" s="29">
        <v>5</v>
      </c>
      <c r="J98" s="29">
        <v>0</v>
      </c>
      <c r="K98" s="29">
        <v>0</v>
      </c>
      <c r="L98" s="29">
        <v>0</v>
      </c>
      <c r="M98" s="29">
        <v>0</v>
      </c>
      <c r="N98" s="29">
        <v>2</v>
      </c>
      <c r="O98" s="29">
        <v>0</v>
      </c>
      <c r="P98" s="31">
        <f t="shared" si="7"/>
        <v>17</v>
      </c>
    </row>
    <row r="99" spans="1:16" ht="15.75" x14ac:dyDescent="0.25">
      <c r="A99" s="47">
        <v>26</v>
      </c>
      <c r="B99" s="30">
        <v>0</v>
      </c>
      <c r="C99" s="30">
        <v>15</v>
      </c>
      <c r="D99" s="30">
        <v>0</v>
      </c>
      <c r="E99" s="30">
        <v>0</v>
      </c>
      <c r="F99" s="30">
        <v>0</v>
      </c>
      <c r="G99" s="30">
        <v>0</v>
      </c>
      <c r="H99" s="30">
        <v>20</v>
      </c>
      <c r="I99" s="30">
        <v>80</v>
      </c>
      <c r="J99" s="30">
        <v>0</v>
      </c>
      <c r="K99" s="30">
        <v>20</v>
      </c>
      <c r="L99" s="30">
        <v>15</v>
      </c>
      <c r="M99" s="30">
        <v>10</v>
      </c>
      <c r="N99" s="30">
        <v>40</v>
      </c>
      <c r="O99" s="30">
        <v>68</v>
      </c>
      <c r="P99" s="58">
        <f t="shared" si="7"/>
        <v>268</v>
      </c>
    </row>
    <row r="100" spans="1:16" ht="15.75" x14ac:dyDescent="0.25">
      <c r="A100" s="46">
        <v>27</v>
      </c>
      <c r="B100" s="29">
        <v>0</v>
      </c>
      <c r="C100" s="29">
        <v>5</v>
      </c>
      <c r="D100" s="29">
        <v>10</v>
      </c>
      <c r="E100" s="29">
        <v>0</v>
      </c>
      <c r="F100" s="29">
        <v>2</v>
      </c>
      <c r="G100" s="29">
        <v>40</v>
      </c>
      <c r="H100" s="29">
        <v>20</v>
      </c>
      <c r="I100" s="29">
        <v>10</v>
      </c>
      <c r="J100" s="29">
        <v>0</v>
      </c>
      <c r="K100" s="29">
        <v>0</v>
      </c>
      <c r="L100" s="29">
        <v>0</v>
      </c>
      <c r="M100" s="29">
        <v>0</v>
      </c>
      <c r="N100" s="29">
        <v>20</v>
      </c>
      <c r="O100" s="29">
        <v>20</v>
      </c>
      <c r="P100" s="31">
        <f t="shared" si="7"/>
        <v>127</v>
      </c>
    </row>
    <row r="101" spans="1:16" ht="15.75" x14ac:dyDescent="0.25">
      <c r="A101" s="48">
        <v>28</v>
      </c>
      <c r="B101" s="35">
        <v>0</v>
      </c>
      <c r="C101" s="35">
        <v>0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20</v>
      </c>
      <c r="J101" s="35">
        <v>10</v>
      </c>
      <c r="K101" s="35">
        <v>0</v>
      </c>
      <c r="L101" s="35">
        <v>0</v>
      </c>
      <c r="M101" s="35">
        <v>0</v>
      </c>
      <c r="N101" s="35">
        <v>30</v>
      </c>
      <c r="O101" s="35">
        <v>12</v>
      </c>
      <c r="P101" s="58">
        <f t="shared" si="7"/>
        <v>72</v>
      </c>
    </row>
    <row r="102" spans="1:16" ht="15.75" x14ac:dyDescent="0.25">
      <c r="A102" s="1"/>
    </row>
    <row r="103" spans="1:16" ht="15.75" x14ac:dyDescent="0.25">
      <c r="A103" s="1"/>
    </row>
    <row r="104" spans="1:16" ht="39" customHeight="1" x14ac:dyDescent="0.25">
      <c r="A104" s="117" t="s">
        <v>88</v>
      </c>
      <c r="B104" s="118"/>
      <c r="C104" s="118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9"/>
    </row>
    <row r="105" spans="1:16" ht="15.75" x14ac:dyDescent="0.25">
      <c r="A105" s="1"/>
    </row>
    <row r="106" spans="1:16" ht="35.25" customHeight="1" x14ac:dyDescent="0.25">
      <c r="A106" s="62" t="s">
        <v>89</v>
      </c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4"/>
    </row>
    <row r="107" spans="1:16" ht="30" x14ac:dyDescent="0.25">
      <c r="A107" s="65" t="s">
        <v>3</v>
      </c>
      <c r="B107" s="68" t="s">
        <v>4</v>
      </c>
      <c r="C107" s="68" t="s">
        <v>5</v>
      </c>
      <c r="D107" s="68" t="s">
        <v>6</v>
      </c>
      <c r="E107" s="71" t="s">
        <v>90</v>
      </c>
      <c r="F107" s="72"/>
      <c r="G107" s="3" t="s">
        <v>91</v>
      </c>
      <c r="H107" s="68" t="s">
        <v>93</v>
      </c>
      <c r="I107" s="3" t="s">
        <v>11</v>
      </c>
      <c r="J107" s="71" t="s">
        <v>94</v>
      </c>
      <c r="K107" s="72"/>
      <c r="L107" s="18" t="s">
        <v>14</v>
      </c>
    </row>
    <row r="108" spans="1:16" ht="30" x14ac:dyDescent="0.25">
      <c r="A108" s="66"/>
      <c r="B108" s="69"/>
      <c r="C108" s="69"/>
      <c r="D108" s="69"/>
      <c r="E108" s="3" t="s">
        <v>16</v>
      </c>
      <c r="F108" s="3" t="s">
        <v>18</v>
      </c>
      <c r="G108" s="4" t="s">
        <v>92</v>
      </c>
      <c r="H108" s="69"/>
      <c r="I108" s="4" t="s">
        <v>12</v>
      </c>
      <c r="J108" s="3" t="s">
        <v>16</v>
      </c>
      <c r="K108" s="3" t="s">
        <v>18</v>
      </c>
      <c r="L108" s="19" t="s">
        <v>15</v>
      </c>
    </row>
    <row r="109" spans="1:16" ht="31.5" customHeight="1" x14ac:dyDescent="0.25">
      <c r="A109" s="67"/>
      <c r="B109" s="70"/>
      <c r="C109" s="70"/>
      <c r="D109" s="70"/>
      <c r="E109" s="6" t="s">
        <v>17</v>
      </c>
      <c r="F109" s="6" t="s">
        <v>19</v>
      </c>
      <c r="G109" s="5"/>
      <c r="H109" s="70"/>
      <c r="I109" s="5"/>
      <c r="J109" s="6" t="s">
        <v>95</v>
      </c>
      <c r="K109" s="6" t="s">
        <v>96</v>
      </c>
      <c r="L109" s="20"/>
    </row>
    <row r="110" spans="1:16" ht="97.5" customHeight="1" x14ac:dyDescent="0.25">
      <c r="A110" s="21">
        <v>29</v>
      </c>
      <c r="B110" s="11" t="s">
        <v>97</v>
      </c>
      <c r="C110" s="11">
        <v>603265</v>
      </c>
      <c r="D110" s="12" t="s">
        <v>28</v>
      </c>
      <c r="E110" s="11">
        <v>390</v>
      </c>
      <c r="F110" s="11">
        <v>533</v>
      </c>
      <c r="G110" s="11">
        <f t="shared" ref="G110:G119" si="8">E110+F110</f>
        <v>923</v>
      </c>
      <c r="H110" s="11" t="s">
        <v>25</v>
      </c>
      <c r="I110" s="13">
        <v>1620</v>
      </c>
      <c r="J110" s="13">
        <f>E110*I110</f>
        <v>631800</v>
      </c>
      <c r="K110" s="13">
        <f>F110*I110</f>
        <v>863460</v>
      </c>
      <c r="L110" s="22">
        <f>J110+K110</f>
        <v>1495260</v>
      </c>
    </row>
    <row r="111" spans="1:16" ht="75" customHeight="1" x14ac:dyDescent="0.25">
      <c r="A111" s="23">
        <v>30</v>
      </c>
      <c r="B111" s="15" t="s">
        <v>98</v>
      </c>
      <c r="C111" s="15">
        <v>231305</v>
      </c>
      <c r="D111" s="16" t="s">
        <v>28</v>
      </c>
      <c r="E111" s="15">
        <v>180</v>
      </c>
      <c r="F111" s="15">
        <v>396</v>
      </c>
      <c r="G111" s="53">
        <f t="shared" si="8"/>
        <v>576</v>
      </c>
      <c r="H111" s="15" t="s">
        <v>25</v>
      </c>
      <c r="I111" s="17">
        <v>990</v>
      </c>
      <c r="J111" s="55">
        <f t="shared" ref="J111:J119" si="9">E111*I111</f>
        <v>178200</v>
      </c>
      <c r="K111" s="55">
        <f t="shared" ref="K111:K119" si="10">F111*I111</f>
        <v>392040</v>
      </c>
      <c r="L111" s="56">
        <f t="shared" ref="L111:L119" si="11">J111+K111</f>
        <v>570240</v>
      </c>
    </row>
    <row r="112" spans="1:16" ht="108" customHeight="1" x14ac:dyDescent="0.25">
      <c r="A112" s="21">
        <v>31</v>
      </c>
      <c r="B112" s="11" t="s">
        <v>99</v>
      </c>
      <c r="C112" s="11">
        <v>291340</v>
      </c>
      <c r="D112" s="12" t="s">
        <v>28</v>
      </c>
      <c r="E112" s="11">
        <v>50</v>
      </c>
      <c r="F112" s="11">
        <v>180</v>
      </c>
      <c r="G112" s="11">
        <f t="shared" si="8"/>
        <v>230</v>
      </c>
      <c r="H112" s="11" t="s">
        <v>25</v>
      </c>
      <c r="I112" s="13">
        <v>1905.58</v>
      </c>
      <c r="J112" s="13">
        <f t="shared" si="9"/>
        <v>95279</v>
      </c>
      <c r="K112" s="13">
        <f t="shared" si="10"/>
        <v>343004.39999999997</v>
      </c>
      <c r="L112" s="22">
        <f t="shared" si="11"/>
        <v>438283.39999999997</v>
      </c>
    </row>
    <row r="113" spans="1:16" ht="73.5" customHeight="1" x14ac:dyDescent="0.25">
      <c r="A113" s="23">
        <v>32</v>
      </c>
      <c r="B113" s="15" t="s">
        <v>100</v>
      </c>
      <c r="C113" s="15">
        <v>405564</v>
      </c>
      <c r="D113" s="16" t="s">
        <v>28</v>
      </c>
      <c r="E113" s="15">
        <v>41</v>
      </c>
      <c r="F113" s="15">
        <v>145</v>
      </c>
      <c r="G113" s="53">
        <f t="shared" si="8"/>
        <v>186</v>
      </c>
      <c r="H113" s="15" t="s">
        <v>25</v>
      </c>
      <c r="I113" s="17">
        <v>2200.8000000000002</v>
      </c>
      <c r="J113" s="55">
        <f t="shared" si="9"/>
        <v>90232.8</v>
      </c>
      <c r="K113" s="55">
        <f t="shared" si="10"/>
        <v>319116</v>
      </c>
      <c r="L113" s="56">
        <f t="shared" si="11"/>
        <v>409348.8</v>
      </c>
    </row>
    <row r="114" spans="1:16" ht="87" customHeight="1" x14ac:dyDescent="0.25">
      <c r="A114" s="21">
        <v>33</v>
      </c>
      <c r="B114" s="11" t="s">
        <v>101</v>
      </c>
      <c r="C114" s="11">
        <v>405564</v>
      </c>
      <c r="D114" s="12" t="s">
        <v>28</v>
      </c>
      <c r="E114" s="11">
        <v>4</v>
      </c>
      <c r="F114" s="11">
        <v>26</v>
      </c>
      <c r="G114" s="11">
        <f t="shared" si="8"/>
        <v>30</v>
      </c>
      <c r="H114" s="11" t="s">
        <v>25</v>
      </c>
      <c r="I114" s="13">
        <v>3150</v>
      </c>
      <c r="J114" s="13">
        <f t="shared" si="9"/>
        <v>12600</v>
      </c>
      <c r="K114" s="13">
        <f t="shared" si="10"/>
        <v>81900</v>
      </c>
      <c r="L114" s="22">
        <f t="shared" si="11"/>
        <v>94500</v>
      </c>
    </row>
    <row r="115" spans="1:16" ht="86.25" customHeight="1" x14ac:dyDescent="0.25">
      <c r="A115" s="23">
        <v>34</v>
      </c>
      <c r="B115" s="15" t="s">
        <v>102</v>
      </c>
      <c r="C115" s="15">
        <v>608805</v>
      </c>
      <c r="D115" s="16" t="s">
        <v>28</v>
      </c>
      <c r="E115" s="15">
        <v>45</v>
      </c>
      <c r="F115" s="15">
        <v>55</v>
      </c>
      <c r="G115" s="53">
        <f t="shared" si="8"/>
        <v>100</v>
      </c>
      <c r="H115" s="15" t="s">
        <v>25</v>
      </c>
      <c r="I115" s="17">
        <v>2600</v>
      </c>
      <c r="J115" s="55">
        <f t="shared" si="9"/>
        <v>117000</v>
      </c>
      <c r="K115" s="55">
        <f t="shared" si="10"/>
        <v>143000</v>
      </c>
      <c r="L115" s="56">
        <f t="shared" si="11"/>
        <v>260000</v>
      </c>
    </row>
    <row r="116" spans="1:16" ht="81.75" customHeight="1" x14ac:dyDescent="0.25">
      <c r="A116" s="21">
        <v>35</v>
      </c>
      <c r="B116" s="11" t="s">
        <v>103</v>
      </c>
      <c r="C116" s="11">
        <v>461919</v>
      </c>
      <c r="D116" s="12" t="s">
        <v>28</v>
      </c>
      <c r="E116" s="11">
        <v>40</v>
      </c>
      <c r="F116" s="11">
        <v>160</v>
      </c>
      <c r="G116" s="11">
        <f t="shared" si="8"/>
        <v>200</v>
      </c>
      <c r="H116" s="11" t="s">
        <v>25</v>
      </c>
      <c r="I116" s="13">
        <v>921.75</v>
      </c>
      <c r="J116" s="13">
        <f t="shared" si="9"/>
        <v>36870</v>
      </c>
      <c r="K116" s="13">
        <f t="shared" si="10"/>
        <v>147480</v>
      </c>
      <c r="L116" s="22">
        <f t="shared" si="11"/>
        <v>184350</v>
      </c>
    </row>
    <row r="117" spans="1:16" ht="117" customHeight="1" x14ac:dyDescent="0.25">
      <c r="A117" s="23">
        <v>36</v>
      </c>
      <c r="B117" s="15" t="s">
        <v>104</v>
      </c>
      <c r="C117" s="15">
        <v>394727</v>
      </c>
      <c r="D117" s="16" t="s">
        <v>28</v>
      </c>
      <c r="E117" s="15">
        <v>630</v>
      </c>
      <c r="F117" s="15">
        <v>301</v>
      </c>
      <c r="G117" s="53">
        <f t="shared" si="8"/>
        <v>931</v>
      </c>
      <c r="H117" s="15" t="s">
        <v>25</v>
      </c>
      <c r="I117" s="17">
        <v>1090</v>
      </c>
      <c r="J117" s="55">
        <f t="shared" si="9"/>
        <v>686700</v>
      </c>
      <c r="K117" s="55">
        <f t="shared" si="10"/>
        <v>328090</v>
      </c>
      <c r="L117" s="56">
        <f t="shared" si="11"/>
        <v>1014790</v>
      </c>
    </row>
    <row r="118" spans="1:16" ht="90.75" customHeight="1" x14ac:dyDescent="0.25">
      <c r="A118" s="21">
        <v>37</v>
      </c>
      <c r="B118" s="11" t="s">
        <v>105</v>
      </c>
      <c r="C118" s="11">
        <v>292229</v>
      </c>
      <c r="D118" s="12" t="s">
        <v>28</v>
      </c>
      <c r="E118" s="11">
        <v>200</v>
      </c>
      <c r="F118" s="11">
        <v>797</v>
      </c>
      <c r="G118" s="11">
        <f t="shared" si="8"/>
        <v>997</v>
      </c>
      <c r="H118" s="11" t="s">
        <v>25</v>
      </c>
      <c r="I118" s="13">
        <v>2500</v>
      </c>
      <c r="J118" s="13">
        <f t="shared" si="9"/>
        <v>500000</v>
      </c>
      <c r="K118" s="13">
        <f t="shared" si="10"/>
        <v>1992500</v>
      </c>
      <c r="L118" s="22">
        <f t="shared" si="11"/>
        <v>2492500</v>
      </c>
    </row>
    <row r="119" spans="1:16" ht="93.75" customHeight="1" x14ac:dyDescent="0.25">
      <c r="A119" s="23">
        <v>38</v>
      </c>
      <c r="B119" s="15" t="s">
        <v>106</v>
      </c>
      <c r="C119" s="15">
        <v>292229</v>
      </c>
      <c r="D119" s="16" t="s">
        <v>28</v>
      </c>
      <c r="E119" s="15">
        <v>4</v>
      </c>
      <c r="F119" s="15">
        <v>23</v>
      </c>
      <c r="G119" s="53">
        <f t="shared" si="8"/>
        <v>27</v>
      </c>
      <c r="H119" s="15" t="s">
        <v>25</v>
      </c>
      <c r="I119" s="17">
        <v>5500</v>
      </c>
      <c r="J119" s="55">
        <f t="shared" si="9"/>
        <v>22000</v>
      </c>
      <c r="K119" s="55">
        <f t="shared" si="10"/>
        <v>126500</v>
      </c>
      <c r="L119" s="56">
        <f t="shared" si="11"/>
        <v>148500</v>
      </c>
    </row>
    <row r="120" spans="1:16" ht="41.25" customHeight="1" x14ac:dyDescent="0.25">
      <c r="A120" s="108" t="s">
        <v>202</v>
      </c>
      <c r="B120" s="109"/>
      <c r="C120" s="109"/>
      <c r="D120" s="109"/>
      <c r="E120" s="109"/>
      <c r="F120" s="109"/>
      <c r="G120" s="109"/>
      <c r="H120" s="109"/>
      <c r="I120" s="110"/>
      <c r="J120" s="41">
        <f>SUM(J110:J119)</f>
        <v>2370681.7999999998</v>
      </c>
      <c r="K120" s="41">
        <f>SUM(K110:K119)</f>
        <v>4737090.4000000004</v>
      </c>
      <c r="L120" s="42">
        <f>SUM(L110:L119)</f>
        <v>7107772.1999999993</v>
      </c>
      <c r="M120" s="57"/>
    </row>
    <row r="121" spans="1:16" ht="42" customHeight="1" x14ac:dyDescent="0.25">
      <c r="A121" s="1"/>
    </row>
    <row r="122" spans="1:16" ht="39.75" customHeight="1" x14ac:dyDescent="0.25">
      <c r="A122" s="111" t="s">
        <v>72</v>
      </c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  <c r="P122" s="113"/>
    </row>
    <row r="123" spans="1:16" ht="75.75" customHeight="1" x14ac:dyDescent="0.25">
      <c r="A123" s="45" t="s">
        <v>3</v>
      </c>
      <c r="B123" s="26" t="s">
        <v>73</v>
      </c>
      <c r="C123" s="26" t="s">
        <v>74</v>
      </c>
      <c r="D123" s="26" t="s">
        <v>75</v>
      </c>
      <c r="E123" s="26" t="s">
        <v>76</v>
      </c>
      <c r="F123" s="26" t="s">
        <v>77</v>
      </c>
      <c r="G123" s="26" t="s">
        <v>78</v>
      </c>
      <c r="H123" s="26" t="s">
        <v>79</v>
      </c>
      <c r="I123" s="26" t="s">
        <v>80</v>
      </c>
      <c r="J123" s="26" t="s">
        <v>81</v>
      </c>
      <c r="K123" s="26" t="s">
        <v>82</v>
      </c>
      <c r="L123" s="26" t="s">
        <v>83</v>
      </c>
      <c r="M123" s="26" t="s">
        <v>84</v>
      </c>
      <c r="N123" s="26" t="s">
        <v>85</v>
      </c>
      <c r="O123" s="26" t="s">
        <v>86</v>
      </c>
      <c r="P123" s="31" t="s">
        <v>107</v>
      </c>
    </row>
    <row r="124" spans="1:16" ht="36" customHeight="1" x14ac:dyDescent="0.25">
      <c r="A124" s="114" t="s">
        <v>108</v>
      </c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  <c r="M124" s="115"/>
      <c r="N124" s="115"/>
      <c r="O124" s="115"/>
      <c r="P124" s="116"/>
    </row>
    <row r="125" spans="1:16" ht="15.75" x14ac:dyDescent="0.25">
      <c r="A125" s="46">
        <v>29</v>
      </c>
      <c r="B125" s="29">
        <v>5</v>
      </c>
      <c r="C125" s="29">
        <v>34</v>
      </c>
      <c r="D125" s="29">
        <v>0</v>
      </c>
      <c r="E125" s="29">
        <v>171</v>
      </c>
      <c r="F125" s="29">
        <v>3</v>
      </c>
      <c r="G125" s="29">
        <v>70</v>
      </c>
      <c r="H125" s="29">
        <v>50</v>
      </c>
      <c r="I125" s="29">
        <v>100</v>
      </c>
      <c r="J125" s="29">
        <v>20</v>
      </c>
      <c r="K125" s="29">
        <v>0</v>
      </c>
      <c r="L125" s="29">
        <v>0</v>
      </c>
      <c r="M125" s="29">
        <v>0</v>
      </c>
      <c r="N125" s="29">
        <v>80</v>
      </c>
      <c r="O125" s="29">
        <v>0</v>
      </c>
      <c r="P125" s="31">
        <f t="shared" ref="P125:P134" si="12">SUM(B125:O125)</f>
        <v>533</v>
      </c>
    </row>
    <row r="126" spans="1:16" ht="15.75" x14ac:dyDescent="0.25">
      <c r="A126" s="47">
        <v>30</v>
      </c>
      <c r="B126" s="30">
        <v>0</v>
      </c>
      <c r="C126" s="30">
        <v>0</v>
      </c>
      <c r="D126" s="30">
        <v>0</v>
      </c>
      <c r="E126" s="30">
        <v>100</v>
      </c>
      <c r="F126" s="30">
        <v>20</v>
      </c>
      <c r="G126" s="30">
        <v>40</v>
      </c>
      <c r="H126" s="30">
        <v>50</v>
      </c>
      <c r="I126" s="30">
        <v>30</v>
      </c>
      <c r="J126" s="30">
        <v>0</v>
      </c>
      <c r="K126" s="30">
        <v>60</v>
      </c>
      <c r="L126" s="30">
        <v>0</v>
      </c>
      <c r="M126" s="30">
        <v>0</v>
      </c>
      <c r="N126" s="30">
        <v>80</v>
      </c>
      <c r="O126" s="30">
        <v>16</v>
      </c>
      <c r="P126" s="58">
        <f t="shared" si="12"/>
        <v>396</v>
      </c>
    </row>
    <row r="127" spans="1:16" ht="15.75" x14ac:dyDescent="0.25">
      <c r="A127" s="46">
        <v>31</v>
      </c>
      <c r="B127" s="29">
        <v>0</v>
      </c>
      <c r="C127" s="29">
        <v>2</v>
      </c>
      <c r="D127" s="29">
        <v>0</v>
      </c>
      <c r="E127" s="29">
        <v>0</v>
      </c>
      <c r="F127" s="29">
        <v>4</v>
      </c>
      <c r="G127" s="29">
        <v>0</v>
      </c>
      <c r="H127" s="29">
        <v>10</v>
      </c>
      <c r="I127" s="29">
        <v>20</v>
      </c>
      <c r="J127" s="29">
        <v>0</v>
      </c>
      <c r="K127" s="29">
        <v>0</v>
      </c>
      <c r="L127" s="29">
        <v>0</v>
      </c>
      <c r="M127" s="29">
        <v>0</v>
      </c>
      <c r="N127" s="29">
        <v>20</v>
      </c>
      <c r="O127" s="29">
        <v>124</v>
      </c>
      <c r="P127" s="31">
        <f t="shared" si="12"/>
        <v>180</v>
      </c>
    </row>
    <row r="128" spans="1:16" ht="15.75" x14ac:dyDescent="0.25">
      <c r="A128" s="47">
        <v>32</v>
      </c>
      <c r="B128" s="30">
        <v>0</v>
      </c>
      <c r="C128" s="30">
        <v>26</v>
      </c>
      <c r="D128" s="30">
        <v>0</v>
      </c>
      <c r="E128" s="30">
        <v>0</v>
      </c>
      <c r="F128" s="30">
        <v>4</v>
      </c>
      <c r="G128" s="30">
        <v>11</v>
      </c>
      <c r="H128" s="30">
        <v>20</v>
      </c>
      <c r="I128" s="30">
        <v>30</v>
      </c>
      <c r="J128" s="30">
        <v>20</v>
      </c>
      <c r="K128" s="30">
        <v>14</v>
      </c>
      <c r="L128" s="30">
        <v>0</v>
      </c>
      <c r="M128" s="30">
        <v>0</v>
      </c>
      <c r="N128" s="30">
        <v>20</v>
      </c>
      <c r="O128" s="30">
        <v>0</v>
      </c>
      <c r="P128" s="58">
        <f t="shared" si="12"/>
        <v>145</v>
      </c>
    </row>
    <row r="129" spans="1:16" ht="15.75" x14ac:dyDescent="0.25">
      <c r="A129" s="46">
        <v>33</v>
      </c>
      <c r="B129" s="29">
        <v>0</v>
      </c>
      <c r="C129" s="29">
        <v>0</v>
      </c>
      <c r="D129" s="29">
        <v>0</v>
      </c>
      <c r="E129" s="29">
        <v>0</v>
      </c>
      <c r="F129" s="29">
        <v>0</v>
      </c>
      <c r="G129" s="29">
        <v>3</v>
      </c>
      <c r="H129" s="29">
        <v>0</v>
      </c>
      <c r="I129" s="29">
        <v>3</v>
      </c>
      <c r="J129" s="29">
        <v>2</v>
      </c>
      <c r="K129" s="29">
        <v>6</v>
      </c>
      <c r="L129" s="29">
        <v>0</v>
      </c>
      <c r="M129" s="29">
        <v>0</v>
      </c>
      <c r="N129" s="29">
        <v>4</v>
      </c>
      <c r="O129" s="29">
        <v>8</v>
      </c>
      <c r="P129" s="31">
        <f t="shared" si="12"/>
        <v>26</v>
      </c>
    </row>
    <row r="130" spans="1:16" ht="15.75" x14ac:dyDescent="0.25">
      <c r="A130" s="47">
        <v>34</v>
      </c>
      <c r="B130" s="30">
        <v>0</v>
      </c>
      <c r="C130" s="30">
        <v>0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10</v>
      </c>
      <c r="J130" s="30">
        <v>0</v>
      </c>
      <c r="K130" s="30">
        <v>0</v>
      </c>
      <c r="L130" s="30">
        <v>0</v>
      </c>
      <c r="M130" s="30">
        <v>0</v>
      </c>
      <c r="N130" s="30">
        <v>45</v>
      </c>
      <c r="O130" s="30">
        <v>0</v>
      </c>
      <c r="P130" s="58">
        <f t="shared" si="12"/>
        <v>55</v>
      </c>
    </row>
    <row r="131" spans="1:16" ht="15.75" x14ac:dyDescent="0.25">
      <c r="A131" s="46">
        <v>35</v>
      </c>
      <c r="B131" s="29">
        <v>0</v>
      </c>
      <c r="C131" s="29">
        <v>0</v>
      </c>
      <c r="D131" s="29">
        <v>0</v>
      </c>
      <c r="E131" s="29">
        <v>100</v>
      </c>
      <c r="F131" s="29">
        <v>0</v>
      </c>
      <c r="G131" s="29">
        <v>10</v>
      </c>
      <c r="H131" s="29">
        <v>0</v>
      </c>
      <c r="I131" s="29">
        <v>10</v>
      </c>
      <c r="J131" s="29">
        <v>0</v>
      </c>
      <c r="K131" s="29">
        <v>0</v>
      </c>
      <c r="L131" s="29">
        <v>0</v>
      </c>
      <c r="M131" s="29">
        <v>0</v>
      </c>
      <c r="N131" s="29">
        <v>40</v>
      </c>
      <c r="O131" s="29">
        <v>0</v>
      </c>
      <c r="P131" s="31">
        <f t="shared" si="12"/>
        <v>160</v>
      </c>
    </row>
    <row r="132" spans="1:16" ht="15.75" x14ac:dyDescent="0.25">
      <c r="A132" s="47">
        <v>36</v>
      </c>
      <c r="B132" s="30">
        <v>0</v>
      </c>
      <c r="C132" s="30">
        <v>0</v>
      </c>
      <c r="D132" s="30">
        <v>40</v>
      </c>
      <c r="E132" s="30">
        <v>30</v>
      </c>
      <c r="F132" s="30">
        <v>0</v>
      </c>
      <c r="G132" s="30">
        <v>0</v>
      </c>
      <c r="H132" s="30">
        <v>30</v>
      </c>
      <c r="I132" s="30">
        <v>136</v>
      </c>
      <c r="J132" s="30">
        <v>0</v>
      </c>
      <c r="K132" s="30">
        <v>0</v>
      </c>
      <c r="L132" s="30">
        <v>15</v>
      </c>
      <c r="M132" s="30">
        <v>0</v>
      </c>
      <c r="N132" s="30">
        <v>50</v>
      </c>
      <c r="O132" s="30">
        <v>0</v>
      </c>
      <c r="P132" s="58">
        <f t="shared" si="12"/>
        <v>301</v>
      </c>
    </row>
    <row r="133" spans="1:16" ht="15.75" x14ac:dyDescent="0.25">
      <c r="A133" s="46">
        <v>37</v>
      </c>
      <c r="B133" s="29">
        <v>0</v>
      </c>
      <c r="C133" s="29">
        <v>60</v>
      </c>
      <c r="D133" s="29">
        <v>150</v>
      </c>
      <c r="E133" s="29">
        <v>147</v>
      </c>
      <c r="F133" s="29">
        <v>0</v>
      </c>
      <c r="G133" s="29">
        <v>20</v>
      </c>
      <c r="H133" s="29">
        <v>100</v>
      </c>
      <c r="I133" s="29">
        <v>200</v>
      </c>
      <c r="J133" s="29">
        <v>0</v>
      </c>
      <c r="K133" s="29">
        <v>120</v>
      </c>
      <c r="L133" s="29">
        <v>0</v>
      </c>
      <c r="M133" s="29">
        <v>0</v>
      </c>
      <c r="N133" s="29">
        <v>0</v>
      </c>
      <c r="O133" s="29">
        <v>0</v>
      </c>
      <c r="P133" s="31">
        <f t="shared" si="12"/>
        <v>797</v>
      </c>
    </row>
    <row r="134" spans="1:16" ht="15.75" x14ac:dyDescent="0.25">
      <c r="A134" s="48">
        <v>38</v>
      </c>
      <c r="B134" s="35">
        <v>0</v>
      </c>
      <c r="C134" s="35">
        <v>0</v>
      </c>
      <c r="D134" s="35">
        <v>4</v>
      </c>
      <c r="E134" s="35">
        <v>5</v>
      </c>
      <c r="F134" s="35">
        <v>3</v>
      </c>
      <c r="G134" s="35">
        <v>1</v>
      </c>
      <c r="H134" s="35">
        <v>4</v>
      </c>
      <c r="I134" s="35">
        <v>2</v>
      </c>
      <c r="J134" s="35">
        <v>0</v>
      </c>
      <c r="K134" s="35">
        <v>0</v>
      </c>
      <c r="L134" s="35">
        <v>0</v>
      </c>
      <c r="M134" s="35">
        <v>0</v>
      </c>
      <c r="N134" s="35">
        <v>4</v>
      </c>
      <c r="O134" s="35">
        <v>0</v>
      </c>
      <c r="P134" s="58">
        <f t="shared" si="12"/>
        <v>23</v>
      </c>
    </row>
    <row r="135" spans="1:16" ht="15.75" x14ac:dyDescent="0.25">
      <c r="A135" s="1"/>
    </row>
    <row r="136" spans="1:16" ht="15.75" x14ac:dyDescent="0.25">
      <c r="A136" s="1"/>
    </row>
    <row r="137" spans="1:16" ht="39" customHeight="1" x14ac:dyDescent="0.25">
      <c r="A137" s="117" t="s">
        <v>109</v>
      </c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9"/>
    </row>
    <row r="138" spans="1:16" ht="15.75" x14ac:dyDescent="0.25">
      <c r="A138" s="1"/>
    </row>
    <row r="139" spans="1:16" ht="30.75" customHeight="1" x14ac:dyDescent="0.25">
      <c r="A139" s="62" t="s">
        <v>110</v>
      </c>
      <c r="B139" s="63"/>
      <c r="C139" s="63"/>
      <c r="D139" s="63"/>
      <c r="E139" s="63"/>
      <c r="F139" s="63"/>
      <c r="G139" s="63"/>
      <c r="H139" s="63"/>
      <c r="I139" s="63"/>
      <c r="J139" s="63"/>
      <c r="K139" s="63"/>
      <c r="L139" s="64"/>
    </row>
    <row r="140" spans="1:16" ht="30" x14ac:dyDescent="0.25">
      <c r="A140" s="65" t="s">
        <v>3</v>
      </c>
      <c r="B140" s="68" t="s">
        <v>4</v>
      </c>
      <c r="C140" s="68" t="s">
        <v>5</v>
      </c>
      <c r="D140" s="68" t="s">
        <v>6</v>
      </c>
      <c r="E140" s="71" t="s">
        <v>90</v>
      </c>
      <c r="F140" s="72"/>
      <c r="G140" s="3" t="s">
        <v>111</v>
      </c>
      <c r="H140" s="68" t="s">
        <v>93</v>
      </c>
      <c r="I140" s="3" t="s">
        <v>11</v>
      </c>
      <c r="J140" s="71" t="s">
        <v>112</v>
      </c>
      <c r="K140" s="72"/>
      <c r="L140" s="18" t="s">
        <v>14</v>
      </c>
    </row>
    <row r="141" spans="1:16" ht="30" x14ac:dyDescent="0.25">
      <c r="A141" s="66"/>
      <c r="B141" s="69"/>
      <c r="C141" s="69"/>
      <c r="D141" s="69"/>
      <c r="E141" s="3" t="s">
        <v>16</v>
      </c>
      <c r="F141" s="3" t="s">
        <v>18</v>
      </c>
      <c r="G141" s="4" t="s">
        <v>92</v>
      </c>
      <c r="H141" s="69"/>
      <c r="I141" s="4" t="s">
        <v>12</v>
      </c>
      <c r="J141" s="3" t="s">
        <v>16</v>
      </c>
      <c r="K141" s="3" t="s">
        <v>18</v>
      </c>
      <c r="L141" s="19" t="s">
        <v>15</v>
      </c>
    </row>
    <row r="142" spans="1:16" ht="39.75" customHeight="1" x14ac:dyDescent="0.25">
      <c r="A142" s="67"/>
      <c r="B142" s="70"/>
      <c r="C142" s="70"/>
      <c r="D142" s="70"/>
      <c r="E142" s="6" t="s">
        <v>17</v>
      </c>
      <c r="F142" s="6" t="s">
        <v>19</v>
      </c>
      <c r="G142" s="5"/>
      <c r="H142" s="70"/>
      <c r="I142" s="5"/>
      <c r="J142" s="6" t="s">
        <v>95</v>
      </c>
      <c r="K142" s="6" t="s">
        <v>96</v>
      </c>
      <c r="L142" s="20"/>
    </row>
    <row r="143" spans="1:16" ht="84" customHeight="1" x14ac:dyDescent="0.25">
      <c r="A143" s="21">
        <v>39</v>
      </c>
      <c r="B143" s="11" t="s">
        <v>113</v>
      </c>
      <c r="C143" s="11">
        <v>482592</v>
      </c>
      <c r="D143" s="12" t="s">
        <v>28</v>
      </c>
      <c r="E143" s="11">
        <v>25</v>
      </c>
      <c r="F143" s="11">
        <v>28</v>
      </c>
      <c r="G143" s="11">
        <f>E143+F143</f>
        <v>53</v>
      </c>
      <c r="H143" s="11" t="s">
        <v>25</v>
      </c>
      <c r="I143" s="13">
        <v>5260</v>
      </c>
      <c r="J143" s="13">
        <f>E143*I143</f>
        <v>131500</v>
      </c>
      <c r="K143" s="13">
        <f>F143*I143</f>
        <v>147280</v>
      </c>
      <c r="L143" s="22">
        <f>J143+K143</f>
        <v>278780</v>
      </c>
    </row>
    <row r="144" spans="1:16" ht="88.5" customHeight="1" x14ac:dyDescent="0.25">
      <c r="A144" s="23">
        <v>40</v>
      </c>
      <c r="B144" s="15" t="s">
        <v>114</v>
      </c>
      <c r="C144" s="15">
        <v>482592</v>
      </c>
      <c r="D144" s="16" t="s">
        <v>28</v>
      </c>
      <c r="E144" s="15">
        <v>5</v>
      </c>
      <c r="F144" s="15">
        <v>16</v>
      </c>
      <c r="G144" s="53">
        <f t="shared" ref="G144:G149" si="13">E144+F144</f>
        <v>21</v>
      </c>
      <c r="H144" s="15" t="s">
        <v>25</v>
      </c>
      <c r="I144" s="17">
        <v>5890</v>
      </c>
      <c r="J144" s="55">
        <f t="shared" ref="J144:J149" si="14">E144*I144</f>
        <v>29450</v>
      </c>
      <c r="K144" s="55">
        <f t="shared" ref="K144:K149" si="15">F144*I144</f>
        <v>94240</v>
      </c>
      <c r="L144" s="56">
        <f t="shared" ref="L144:L149" si="16">J144+K144</f>
        <v>123690</v>
      </c>
    </row>
    <row r="145" spans="1:16" ht="93.75" customHeight="1" x14ac:dyDescent="0.25">
      <c r="A145" s="21">
        <v>41</v>
      </c>
      <c r="B145" s="11" t="s">
        <v>115</v>
      </c>
      <c r="C145" s="11">
        <v>611777</v>
      </c>
      <c r="D145" s="12" t="s">
        <v>28</v>
      </c>
      <c r="E145" s="11">
        <v>15</v>
      </c>
      <c r="F145" s="11">
        <v>40</v>
      </c>
      <c r="G145" s="11">
        <f t="shared" si="13"/>
        <v>55</v>
      </c>
      <c r="H145" s="11" t="s">
        <v>25</v>
      </c>
      <c r="I145" s="13">
        <v>4100</v>
      </c>
      <c r="J145" s="13">
        <f t="shared" si="14"/>
        <v>61500</v>
      </c>
      <c r="K145" s="13">
        <f t="shared" si="15"/>
        <v>164000</v>
      </c>
      <c r="L145" s="22">
        <f t="shared" si="16"/>
        <v>225500</v>
      </c>
    </row>
    <row r="146" spans="1:16" ht="90" customHeight="1" x14ac:dyDescent="0.25">
      <c r="A146" s="23">
        <v>42</v>
      </c>
      <c r="B146" s="15" t="s">
        <v>116</v>
      </c>
      <c r="C146" s="15">
        <v>611777</v>
      </c>
      <c r="D146" s="16" t="s">
        <v>28</v>
      </c>
      <c r="E146" s="15">
        <v>5</v>
      </c>
      <c r="F146" s="15">
        <v>15</v>
      </c>
      <c r="G146" s="53">
        <f t="shared" si="13"/>
        <v>20</v>
      </c>
      <c r="H146" s="15" t="s">
        <v>25</v>
      </c>
      <c r="I146" s="17">
        <v>4210.05</v>
      </c>
      <c r="J146" s="55">
        <f t="shared" si="14"/>
        <v>21050.25</v>
      </c>
      <c r="K146" s="55">
        <f t="shared" si="15"/>
        <v>63150.75</v>
      </c>
      <c r="L146" s="56">
        <f t="shared" si="16"/>
        <v>84201</v>
      </c>
    </row>
    <row r="147" spans="1:16" ht="35.25" customHeight="1" x14ac:dyDescent="0.25">
      <c r="A147" s="79">
        <v>43</v>
      </c>
      <c r="B147" s="7" t="s">
        <v>117</v>
      </c>
      <c r="C147" s="81">
        <v>611777</v>
      </c>
      <c r="D147" s="83" t="s">
        <v>28</v>
      </c>
      <c r="E147" s="81">
        <v>50</v>
      </c>
      <c r="F147" s="81">
        <v>26</v>
      </c>
      <c r="G147" s="81">
        <f t="shared" si="13"/>
        <v>76</v>
      </c>
      <c r="H147" s="81" t="s">
        <v>25</v>
      </c>
      <c r="I147" s="91">
        <v>3690</v>
      </c>
      <c r="J147" s="91">
        <f t="shared" si="14"/>
        <v>184500</v>
      </c>
      <c r="K147" s="91">
        <f t="shared" si="15"/>
        <v>95940</v>
      </c>
      <c r="L147" s="93">
        <f t="shared" si="16"/>
        <v>280440</v>
      </c>
    </row>
    <row r="148" spans="1:16" ht="49.5" customHeight="1" x14ac:dyDescent="0.25">
      <c r="A148" s="80"/>
      <c r="B148" s="8" t="s">
        <v>118</v>
      </c>
      <c r="C148" s="82"/>
      <c r="D148" s="84"/>
      <c r="E148" s="82"/>
      <c r="F148" s="82"/>
      <c r="G148" s="82"/>
      <c r="H148" s="82"/>
      <c r="I148" s="92"/>
      <c r="J148" s="92"/>
      <c r="K148" s="92"/>
      <c r="L148" s="94"/>
    </row>
    <row r="149" spans="1:16" ht="28.5" customHeight="1" x14ac:dyDescent="0.25">
      <c r="A149" s="73">
        <v>44</v>
      </c>
      <c r="B149" s="9" t="s">
        <v>119</v>
      </c>
      <c r="C149" s="75">
        <v>611777</v>
      </c>
      <c r="D149" s="77" t="s">
        <v>28</v>
      </c>
      <c r="E149" s="75">
        <v>15</v>
      </c>
      <c r="F149" s="75">
        <v>15</v>
      </c>
      <c r="G149" s="95">
        <f t="shared" si="13"/>
        <v>30</v>
      </c>
      <c r="H149" s="75" t="s">
        <v>25</v>
      </c>
      <c r="I149" s="85">
        <v>2650</v>
      </c>
      <c r="J149" s="100">
        <f t="shared" si="14"/>
        <v>39750</v>
      </c>
      <c r="K149" s="100">
        <f t="shared" si="15"/>
        <v>39750</v>
      </c>
      <c r="L149" s="102">
        <f t="shared" si="16"/>
        <v>79500</v>
      </c>
    </row>
    <row r="150" spans="1:16" ht="60.75" customHeight="1" x14ac:dyDescent="0.25">
      <c r="A150" s="74"/>
      <c r="B150" s="10" t="s">
        <v>120</v>
      </c>
      <c r="C150" s="76"/>
      <c r="D150" s="78"/>
      <c r="E150" s="76"/>
      <c r="F150" s="76"/>
      <c r="G150" s="96"/>
      <c r="H150" s="76"/>
      <c r="I150" s="86"/>
      <c r="J150" s="101"/>
      <c r="K150" s="101"/>
      <c r="L150" s="103"/>
    </row>
    <row r="151" spans="1:16" ht="38.25" customHeight="1" x14ac:dyDescent="0.25">
      <c r="A151" s="108" t="s">
        <v>203</v>
      </c>
      <c r="B151" s="109"/>
      <c r="C151" s="109"/>
      <c r="D151" s="109"/>
      <c r="E151" s="109"/>
      <c r="F151" s="109"/>
      <c r="G151" s="109"/>
      <c r="H151" s="109"/>
      <c r="I151" s="110"/>
      <c r="J151" s="41">
        <f>SUM(J143:J150)</f>
        <v>467750.25</v>
      </c>
      <c r="K151" s="41">
        <f>SUM(K143:K150)</f>
        <v>604360.75</v>
      </c>
      <c r="L151" s="42">
        <f>SUM(L143:L150)</f>
        <v>1072111</v>
      </c>
      <c r="M151" s="57"/>
    </row>
    <row r="152" spans="1:16" ht="34.5" customHeight="1" x14ac:dyDescent="0.25">
      <c r="A152" s="1"/>
    </row>
    <row r="153" spans="1:16" ht="44.25" customHeight="1" x14ac:dyDescent="0.25">
      <c r="A153" s="111" t="s">
        <v>72</v>
      </c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  <c r="L153" s="112"/>
      <c r="M153" s="112"/>
      <c r="N153" s="112"/>
      <c r="O153" s="112"/>
      <c r="P153" s="113"/>
    </row>
    <row r="154" spans="1:16" ht="73.5" customHeight="1" x14ac:dyDescent="0.25">
      <c r="A154" s="45" t="s">
        <v>3</v>
      </c>
      <c r="B154" s="26" t="s">
        <v>73</v>
      </c>
      <c r="C154" s="26" t="s">
        <v>74</v>
      </c>
      <c r="D154" s="26" t="s">
        <v>75</v>
      </c>
      <c r="E154" s="26" t="s">
        <v>76</v>
      </c>
      <c r="F154" s="26" t="s">
        <v>77</v>
      </c>
      <c r="G154" s="26" t="s">
        <v>78</v>
      </c>
      <c r="H154" s="26" t="s">
        <v>79</v>
      </c>
      <c r="I154" s="26" t="s">
        <v>80</v>
      </c>
      <c r="J154" s="26" t="s">
        <v>81</v>
      </c>
      <c r="K154" s="26" t="s">
        <v>82</v>
      </c>
      <c r="L154" s="26" t="s">
        <v>83</v>
      </c>
      <c r="M154" s="26" t="s">
        <v>84</v>
      </c>
      <c r="N154" s="26" t="s">
        <v>85</v>
      </c>
      <c r="O154" s="26" t="s">
        <v>86</v>
      </c>
      <c r="P154" s="31" t="s">
        <v>107</v>
      </c>
    </row>
    <row r="155" spans="1:16" ht="39.75" customHeight="1" x14ac:dyDescent="0.25">
      <c r="A155" s="114" t="s">
        <v>110</v>
      </c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5"/>
      <c r="N155" s="115"/>
      <c r="O155" s="115"/>
      <c r="P155" s="116"/>
    </row>
    <row r="156" spans="1:16" ht="15.75" x14ac:dyDescent="0.25">
      <c r="A156" s="46">
        <v>39</v>
      </c>
      <c r="B156" s="29">
        <v>0</v>
      </c>
      <c r="C156" s="29">
        <v>0</v>
      </c>
      <c r="D156" s="29">
        <v>4</v>
      </c>
      <c r="E156" s="29">
        <v>1</v>
      </c>
      <c r="F156" s="29">
        <v>6</v>
      </c>
      <c r="G156" s="29">
        <v>4</v>
      </c>
      <c r="H156" s="29">
        <v>2</v>
      </c>
      <c r="I156" s="29">
        <v>6</v>
      </c>
      <c r="J156" s="29">
        <v>0</v>
      </c>
      <c r="K156" s="29">
        <v>0</v>
      </c>
      <c r="L156" s="29">
        <v>0</v>
      </c>
      <c r="M156" s="29">
        <v>0</v>
      </c>
      <c r="N156" s="29">
        <v>5</v>
      </c>
      <c r="O156" s="29">
        <v>0</v>
      </c>
      <c r="P156" s="31">
        <f>SUM(B156:O156)</f>
        <v>28</v>
      </c>
    </row>
    <row r="157" spans="1:16" ht="15.75" x14ac:dyDescent="0.25">
      <c r="A157" s="47">
        <v>40</v>
      </c>
      <c r="B157" s="30">
        <v>0</v>
      </c>
      <c r="C157" s="30">
        <v>0</v>
      </c>
      <c r="D157" s="30">
        <v>1</v>
      </c>
      <c r="E157" s="30">
        <v>1</v>
      </c>
      <c r="F157" s="30">
        <v>2</v>
      </c>
      <c r="G157" s="30">
        <v>3</v>
      </c>
      <c r="H157" s="30">
        <v>0</v>
      </c>
      <c r="I157" s="30">
        <v>2</v>
      </c>
      <c r="J157" s="30">
        <v>2</v>
      </c>
      <c r="K157" s="30">
        <v>0</v>
      </c>
      <c r="L157" s="30">
        <v>0</v>
      </c>
      <c r="M157" s="30">
        <v>0</v>
      </c>
      <c r="N157" s="30">
        <v>5</v>
      </c>
      <c r="O157" s="30">
        <v>0</v>
      </c>
      <c r="P157" s="58">
        <f t="shared" ref="P157:P160" si="17">SUM(B157:O157)</f>
        <v>16</v>
      </c>
    </row>
    <row r="158" spans="1:16" ht="15.75" x14ac:dyDescent="0.25">
      <c r="A158" s="46">
        <v>41</v>
      </c>
      <c r="B158" s="29">
        <v>0</v>
      </c>
      <c r="C158" s="29">
        <v>0</v>
      </c>
      <c r="D158" s="29">
        <v>0</v>
      </c>
      <c r="E158" s="29">
        <v>3</v>
      </c>
      <c r="F158" s="29">
        <v>6</v>
      </c>
      <c r="G158" s="29">
        <v>6</v>
      </c>
      <c r="H158" s="29">
        <v>4</v>
      </c>
      <c r="I158" s="29">
        <v>6</v>
      </c>
      <c r="J158" s="29">
        <v>10</v>
      </c>
      <c r="K158" s="29">
        <v>0</v>
      </c>
      <c r="L158" s="29">
        <v>0</v>
      </c>
      <c r="M158" s="29">
        <v>0</v>
      </c>
      <c r="N158" s="29">
        <v>5</v>
      </c>
      <c r="O158" s="29">
        <v>0</v>
      </c>
      <c r="P158" s="31">
        <f t="shared" si="17"/>
        <v>40</v>
      </c>
    </row>
    <row r="159" spans="1:16" ht="15.75" x14ac:dyDescent="0.25">
      <c r="A159" s="47">
        <v>42</v>
      </c>
      <c r="B159" s="30">
        <v>0</v>
      </c>
      <c r="C159" s="30">
        <v>0</v>
      </c>
      <c r="D159" s="30">
        <v>0</v>
      </c>
      <c r="E159" s="30">
        <v>3</v>
      </c>
      <c r="F159" s="30">
        <v>0</v>
      </c>
      <c r="G159" s="30">
        <v>0</v>
      </c>
      <c r="H159" s="30">
        <v>0</v>
      </c>
      <c r="I159" s="30">
        <v>2</v>
      </c>
      <c r="J159" s="30">
        <v>5</v>
      </c>
      <c r="K159" s="30">
        <v>0</v>
      </c>
      <c r="L159" s="30">
        <v>0</v>
      </c>
      <c r="M159" s="30">
        <v>0</v>
      </c>
      <c r="N159" s="30">
        <v>5</v>
      </c>
      <c r="O159" s="30">
        <v>0</v>
      </c>
      <c r="P159" s="58">
        <f>SUM(B159:O159)</f>
        <v>15</v>
      </c>
    </row>
    <row r="160" spans="1:16" ht="15.75" x14ac:dyDescent="0.25">
      <c r="A160" s="46">
        <v>43</v>
      </c>
      <c r="B160" s="29">
        <v>0</v>
      </c>
      <c r="C160" s="29">
        <v>0</v>
      </c>
      <c r="D160" s="29">
        <v>0</v>
      </c>
      <c r="E160" s="29">
        <v>10</v>
      </c>
      <c r="F160" s="29">
        <v>0</v>
      </c>
      <c r="G160" s="29">
        <v>0</v>
      </c>
      <c r="H160" s="29">
        <v>0</v>
      </c>
      <c r="I160" s="29">
        <v>6</v>
      </c>
      <c r="J160" s="29">
        <v>0</v>
      </c>
      <c r="K160" s="29">
        <v>0</v>
      </c>
      <c r="L160" s="29">
        <v>0</v>
      </c>
      <c r="M160" s="29">
        <v>0</v>
      </c>
      <c r="N160" s="29">
        <v>10</v>
      </c>
      <c r="O160" s="29">
        <v>0</v>
      </c>
      <c r="P160" s="31">
        <f t="shared" si="17"/>
        <v>26</v>
      </c>
    </row>
    <row r="161" spans="1:16" ht="15.75" x14ac:dyDescent="0.25">
      <c r="A161" s="48">
        <v>44</v>
      </c>
      <c r="B161" s="35">
        <v>0</v>
      </c>
      <c r="C161" s="35">
        <v>0</v>
      </c>
      <c r="D161" s="35">
        <v>0</v>
      </c>
      <c r="E161" s="35">
        <v>4</v>
      </c>
      <c r="F161" s="35">
        <v>0</v>
      </c>
      <c r="G161" s="35">
        <v>0</v>
      </c>
      <c r="H161" s="35">
        <v>0</v>
      </c>
      <c r="I161" s="35">
        <v>6</v>
      </c>
      <c r="J161" s="35">
        <v>0</v>
      </c>
      <c r="K161" s="35">
        <v>0</v>
      </c>
      <c r="L161" s="35">
        <v>0</v>
      </c>
      <c r="M161" s="35">
        <v>0</v>
      </c>
      <c r="N161" s="35">
        <v>5</v>
      </c>
      <c r="O161" s="35">
        <v>0</v>
      </c>
      <c r="P161" s="58">
        <f>SUM(B161:O161)</f>
        <v>15</v>
      </c>
    </row>
    <row r="162" spans="1:16" ht="15.75" x14ac:dyDescent="0.25">
      <c r="A162" s="1"/>
    </row>
    <row r="163" spans="1:16" ht="15.75" x14ac:dyDescent="0.25">
      <c r="A163" s="1"/>
    </row>
    <row r="164" spans="1:16" ht="39" customHeight="1" x14ac:dyDescent="0.25">
      <c r="A164" s="142" t="s">
        <v>121</v>
      </c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O164" s="143"/>
      <c r="P164" s="143"/>
    </row>
    <row r="165" spans="1:16" ht="15.75" x14ac:dyDescent="0.25">
      <c r="A165" s="1"/>
    </row>
    <row r="166" spans="1:16" ht="39.75" customHeight="1" x14ac:dyDescent="0.25">
      <c r="A166" s="62" t="s">
        <v>122</v>
      </c>
      <c r="B166" s="63"/>
      <c r="C166" s="63"/>
      <c r="D166" s="63"/>
      <c r="E166" s="63"/>
      <c r="F166" s="63"/>
      <c r="G166" s="63"/>
      <c r="H166" s="63"/>
      <c r="I166" s="63"/>
      <c r="J166" s="63"/>
      <c r="K166" s="63"/>
      <c r="L166" s="64"/>
    </row>
    <row r="167" spans="1:16" ht="30" x14ac:dyDescent="0.25">
      <c r="A167" s="65" t="s">
        <v>3</v>
      </c>
      <c r="B167" s="68" t="s">
        <v>4</v>
      </c>
      <c r="C167" s="68" t="s">
        <v>5</v>
      </c>
      <c r="D167" s="68" t="s">
        <v>6</v>
      </c>
      <c r="E167" s="71" t="s">
        <v>90</v>
      </c>
      <c r="F167" s="72"/>
      <c r="G167" s="3" t="s">
        <v>111</v>
      </c>
      <c r="H167" s="68" t="s">
        <v>93</v>
      </c>
      <c r="I167" s="3" t="s">
        <v>11</v>
      </c>
      <c r="J167" s="71" t="s">
        <v>94</v>
      </c>
      <c r="K167" s="72"/>
      <c r="L167" s="18" t="s">
        <v>123</v>
      </c>
    </row>
    <row r="168" spans="1:16" ht="30" x14ac:dyDescent="0.25">
      <c r="A168" s="66"/>
      <c r="B168" s="69"/>
      <c r="C168" s="69"/>
      <c r="D168" s="69"/>
      <c r="E168" s="3" t="s">
        <v>16</v>
      </c>
      <c r="F168" s="3" t="s">
        <v>18</v>
      </c>
      <c r="G168" s="4" t="s">
        <v>92</v>
      </c>
      <c r="H168" s="69"/>
      <c r="I168" s="4" t="s">
        <v>12</v>
      </c>
      <c r="J168" s="3" t="s">
        <v>16</v>
      </c>
      <c r="K168" s="3" t="s">
        <v>18</v>
      </c>
      <c r="L168" s="19" t="s">
        <v>15</v>
      </c>
    </row>
    <row r="169" spans="1:16" ht="36" customHeight="1" x14ac:dyDescent="0.25">
      <c r="A169" s="67"/>
      <c r="B169" s="70"/>
      <c r="C169" s="70"/>
      <c r="D169" s="70"/>
      <c r="E169" s="6" t="s">
        <v>17</v>
      </c>
      <c r="F169" s="6" t="s">
        <v>19</v>
      </c>
      <c r="G169" s="5"/>
      <c r="H169" s="70"/>
      <c r="I169" s="5"/>
      <c r="J169" s="6" t="s">
        <v>124</v>
      </c>
      <c r="K169" s="6" t="s">
        <v>125</v>
      </c>
      <c r="L169" s="20"/>
    </row>
    <row r="170" spans="1:16" ht="87" customHeight="1" x14ac:dyDescent="0.25">
      <c r="A170" s="21">
        <v>45</v>
      </c>
      <c r="B170" s="11" t="s">
        <v>126</v>
      </c>
      <c r="C170" s="11">
        <v>600952</v>
      </c>
      <c r="D170" s="12" t="s">
        <v>28</v>
      </c>
      <c r="E170" s="11">
        <v>60</v>
      </c>
      <c r="F170" s="11">
        <v>178</v>
      </c>
      <c r="G170" s="11">
        <f>E170+F170</f>
        <v>238</v>
      </c>
      <c r="H170" s="11" t="s">
        <v>25</v>
      </c>
      <c r="I170" s="13">
        <v>1239.17</v>
      </c>
      <c r="J170" s="13">
        <f>E170*I170</f>
        <v>74350.200000000012</v>
      </c>
      <c r="K170" s="13">
        <f>F170*I170</f>
        <v>220572.26</v>
      </c>
      <c r="L170" s="22">
        <f>J170+K170</f>
        <v>294922.46000000002</v>
      </c>
    </row>
    <row r="171" spans="1:16" ht="89.25" customHeight="1" x14ac:dyDescent="0.25">
      <c r="A171" s="23">
        <v>46</v>
      </c>
      <c r="B171" s="15" t="s">
        <v>127</v>
      </c>
      <c r="C171" s="15">
        <v>486066</v>
      </c>
      <c r="D171" s="16" t="s">
        <v>28</v>
      </c>
      <c r="E171" s="15">
        <v>30</v>
      </c>
      <c r="F171" s="15">
        <v>40</v>
      </c>
      <c r="G171" s="53">
        <f t="shared" ref="G171:G179" si="18">E171+F171</f>
        <v>70</v>
      </c>
      <c r="H171" s="15" t="s">
        <v>25</v>
      </c>
      <c r="I171" s="17">
        <v>1692</v>
      </c>
      <c r="J171" s="55">
        <f t="shared" ref="J171:J179" si="19">E171*I171</f>
        <v>50760</v>
      </c>
      <c r="K171" s="55">
        <f t="shared" ref="K171:K179" si="20">F171*I171</f>
        <v>67680</v>
      </c>
      <c r="L171" s="56">
        <f t="shared" ref="L171:L179" si="21">J171+K171</f>
        <v>118440</v>
      </c>
    </row>
    <row r="172" spans="1:16" ht="87.75" customHeight="1" x14ac:dyDescent="0.25">
      <c r="A172" s="21">
        <v>47</v>
      </c>
      <c r="B172" s="11" t="s">
        <v>128</v>
      </c>
      <c r="C172" s="11">
        <v>324859</v>
      </c>
      <c r="D172" s="12" t="s">
        <v>28</v>
      </c>
      <c r="E172" s="11">
        <v>2</v>
      </c>
      <c r="F172" s="11">
        <v>5</v>
      </c>
      <c r="G172" s="11">
        <f t="shared" si="18"/>
        <v>7</v>
      </c>
      <c r="H172" s="11" t="s">
        <v>25</v>
      </c>
      <c r="I172" s="13">
        <v>1699.66</v>
      </c>
      <c r="J172" s="13">
        <f t="shared" si="19"/>
        <v>3399.32</v>
      </c>
      <c r="K172" s="13">
        <f t="shared" si="20"/>
        <v>8498.3000000000011</v>
      </c>
      <c r="L172" s="22">
        <f t="shared" si="21"/>
        <v>11897.62</v>
      </c>
    </row>
    <row r="173" spans="1:16" ht="93" customHeight="1" x14ac:dyDescent="0.25">
      <c r="A173" s="23">
        <v>48</v>
      </c>
      <c r="B173" s="15" t="s">
        <v>129</v>
      </c>
      <c r="C173" s="15">
        <v>390668</v>
      </c>
      <c r="D173" s="16" t="s">
        <v>28</v>
      </c>
      <c r="E173" s="15">
        <v>5</v>
      </c>
      <c r="F173" s="15">
        <v>38</v>
      </c>
      <c r="G173" s="53">
        <f t="shared" si="18"/>
        <v>43</v>
      </c>
      <c r="H173" s="15" t="s">
        <v>25</v>
      </c>
      <c r="I173" s="17">
        <v>1579</v>
      </c>
      <c r="J173" s="55">
        <f t="shared" si="19"/>
        <v>7895</v>
      </c>
      <c r="K173" s="55">
        <f t="shared" si="20"/>
        <v>60002</v>
      </c>
      <c r="L173" s="56">
        <f t="shared" si="21"/>
        <v>67897</v>
      </c>
    </row>
    <row r="174" spans="1:16" ht="117.75" customHeight="1" x14ac:dyDescent="0.25">
      <c r="A174" s="21">
        <v>49</v>
      </c>
      <c r="B174" s="11" t="s">
        <v>130</v>
      </c>
      <c r="C174" s="11">
        <v>486537</v>
      </c>
      <c r="D174" s="12" t="s">
        <v>28</v>
      </c>
      <c r="E174" s="11">
        <v>20</v>
      </c>
      <c r="F174" s="11">
        <v>29</v>
      </c>
      <c r="G174" s="11">
        <f t="shared" si="18"/>
        <v>49</v>
      </c>
      <c r="H174" s="11" t="s">
        <v>25</v>
      </c>
      <c r="I174" s="13">
        <v>1659</v>
      </c>
      <c r="J174" s="13">
        <f t="shared" si="19"/>
        <v>33180</v>
      </c>
      <c r="K174" s="13">
        <f t="shared" si="20"/>
        <v>48111</v>
      </c>
      <c r="L174" s="22">
        <f t="shared" si="21"/>
        <v>81291</v>
      </c>
    </row>
    <row r="175" spans="1:16" ht="96" customHeight="1" x14ac:dyDescent="0.25">
      <c r="A175" s="23">
        <v>50</v>
      </c>
      <c r="B175" s="15" t="s">
        <v>131</v>
      </c>
      <c r="C175" s="15">
        <v>347393</v>
      </c>
      <c r="D175" s="16" t="s">
        <v>28</v>
      </c>
      <c r="E175" s="15">
        <v>2</v>
      </c>
      <c r="F175" s="15">
        <v>4</v>
      </c>
      <c r="G175" s="53">
        <f t="shared" si="18"/>
        <v>6</v>
      </c>
      <c r="H175" s="15" t="s">
        <v>25</v>
      </c>
      <c r="I175" s="17">
        <v>782.5</v>
      </c>
      <c r="J175" s="55">
        <f t="shared" si="19"/>
        <v>1565</v>
      </c>
      <c r="K175" s="55">
        <f t="shared" si="20"/>
        <v>3130</v>
      </c>
      <c r="L175" s="56">
        <f t="shared" si="21"/>
        <v>4695</v>
      </c>
    </row>
    <row r="176" spans="1:16" ht="90" customHeight="1" x14ac:dyDescent="0.25">
      <c r="A176" s="21">
        <v>51</v>
      </c>
      <c r="B176" s="11" t="s">
        <v>132</v>
      </c>
      <c r="C176" s="11">
        <v>281408</v>
      </c>
      <c r="D176" s="12" t="s">
        <v>28</v>
      </c>
      <c r="E176" s="11">
        <v>5</v>
      </c>
      <c r="F176" s="11">
        <v>7</v>
      </c>
      <c r="G176" s="11">
        <f t="shared" si="18"/>
        <v>12</v>
      </c>
      <c r="H176" s="11" t="s">
        <v>25</v>
      </c>
      <c r="I176" s="13">
        <v>980</v>
      </c>
      <c r="J176" s="13">
        <f t="shared" si="19"/>
        <v>4900</v>
      </c>
      <c r="K176" s="13">
        <f t="shared" si="20"/>
        <v>6860</v>
      </c>
      <c r="L176" s="22">
        <f t="shared" si="21"/>
        <v>11760</v>
      </c>
    </row>
    <row r="177" spans="1:16" ht="92.25" customHeight="1" x14ac:dyDescent="0.25">
      <c r="A177" s="23">
        <v>52</v>
      </c>
      <c r="B177" s="15" t="s">
        <v>133</v>
      </c>
      <c r="C177" s="15">
        <v>362038</v>
      </c>
      <c r="D177" s="16" t="s">
        <v>28</v>
      </c>
      <c r="E177" s="15">
        <v>5</v>
      </c>
      <c r="F177" s="15">
        <v>16</v>
      </c>
      <c r="G177" s="53">
        <f t="shared" si="18"/>
        <v>21</v>
      </c>
      <c r="H177" s="15" t="s">
        <v>25</v>
      </c>
      <c r="I177" s="17">
        <v>990</v>
      </c>
      <c r="J177" s="55">
        <f t="shared" si="19"/>
        <v>4950</v>
      </c>
      <c r="K177" s="55">
        <f t="shared" si="20"/>
        <v>15840</v>
      </c>
      <c r="L177" s="56">
        <f t="shared" si="21"/>
        <v>20790</v>
      </c>
    </row>
    <row r="178" spans="1:16" ht="87" customHeight="1" x14ac:dyDescent="0.25">
      <c r="A178" s="21">
        <v>53</v>
      </c>
      <c r="B178" s="11" t="s">
        <v>134</v>
      </c>
      <c r="C178" s="11">
        <v>435128</v>
      </c>
      <c r="D178" s="12" t="s">
        <v>28</v>
      </c>
      <c r="E178" s="11">
        <v>1</v>
      </c>
      <c r="F178" s="11">
        <v>5</v>
      </c>
      <c r="G178" s="11">
        <f t="shared" si="18"/>
        <v>6</v>
      </c>
      <c r="H178" s="11" t="s">
        <v>25</v>
      </c>
      <c r="I178" s="13">
        <v>1000</v>
      </c>
      <c r="J178" s="13">
        <f t="shared" si="19"/>
        <v>1000</v>
      </c>
      <c r="K178" s="13">
        <f t="shared" si="20"/>
        <v>5000</v>
      </c>
      <c r="L178" s="22">
        <f t="shared" si="21"/>
        <v>6000</v>
      </c>
    </row>
    <row r="179" spans="1:16" ht="84.75" customHeight="1" x14ac:dyDescent="0.25">
      <c r="A179" s="23">
        <v>54</v>
      </c>
      <c r="B179" s="15" t="s">
        <v>135</v>
      </c>
      <c r="C179" s="15">
        <v>225362</v>
      </c>
      <c r="D179" s="16" t="s">
        <v>28</v>
      </c>
      <c r="E179" s="15">
        <v>5</v>
      </c>
      <c r="F179" s="15">
        <v>14</v>
      </c>
      <c r="G179" s="53">
        <f t="shared" si="18"/>
        <v>19</v>
      </c>
      <c r="H179" s="15" t="s">
        <v>25</v>
      </c>
      <c r="I179" s="17">
        <v>1517</v>
      </c>
      <c r="J179" s="55">
        <f t="shared" si="19"/>
        <v>7585</v>
      </c>
      <c r="K179" s="55">
        <f t="shared" si="20"/>
        <v>21238</v>
      </c>
      <c r="L179" s="56">
        <f t="shared" si="21"/>
        <v>28823</v>
      </c>
    </row>
    <row r="180" spans="1:16" ht="36.75" customHeight="1" x14ac:dyDescent="0.25">
      <c r="A180" s="108" t="s">
        <v>204</v>
      </c>
      <c r="B180" s="109"/>
      <c r="C180" s="109"/>
      <c r="D180" s="109"/>
      <c r="E180" s="109"/>
      <c r="F180" s="109"/>
      <c r="G180" s="109"/>
      <c r="H180" s="109"/>
      <c r="I180" s="110"/>
      <c r="J180" s="41">
        <f>SUM(J170:J179)</f>
        <v>189584.52000000002</v>
      </c>
      <c r="K180" s="41">
        <f>SUM(K170:K179)</f>
        <v>456931.56</v>
      </c>
      <c r="L180" s="42">
        <f>SUM(L170:L179)</f>
        <v>646516.08000000007</v>
      </c>
    </row>
    <row r="181" spans="1:16" ht="39.75" customHeight="1" x14ac:dyDescent="0.25">
      <c r="A181" s="1"/>
    </row>
    <row r="182" spans="1:16" ht="41.25" customHeight="1" x14ac:dyDescent="0.25">
      <c r="A182" s="111" t="s">
        <v>72</v>
      </c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  <c r="L182" s="112"/>
      <c r="M182" s="112"/>
      <c r="N182" s="112"/>
      <c r="O182" s="112"/>
      <c r="P182" s="113"/>
    </row>
    <row r="183" spans="1:16" ht="68.25" customHeight="1" x14ac:dyDescent="0.25">
      <c r="A183" s="45" t="s">
        <v>3</v>
      </c>
      <c r="B183" s="26" t="s">
        <v>73</v>
      </c>
      <c r="C183" s="26" t="s">
        <v>74</v>
      </c>
      <c r="D183" s="26" t="s">
        <v>75</v>
      </c>
      <c r="E183" s="26" t="s">
        <v>76</v>
      </c>
      <c r="F183" s="26" t="s">
        <v>77</v>
      </c>
      <c r="G183" s="26" t="s">
        <v>78</v>
      </c>
      <c r="H183" s="26" t="s">
        <v>79</v>
      </c>
      <c r="I183" s="26" t="s">
        <v>80</v>
      </c>
      <c r="J183" s="26" t="s">
        <v>81</v>
      </c>
      <c r="K183" s="26" t="s">
        <v>82</v>
      </c>
      <c r="L183" s="26" t="s">
        <v>83</v>
      </c>
      <c r="M183" s="26" t="s">
        <v>84</v>
      </c>
      <c r="N183" s="26" t="s">
        <v>85</v>
      </c>
      <c r="O183" s="26" t="s">
        <v>86</v>
      </c>
      <c r="P183" s="31" t="s">
        <v>107</v>
      </c>
    </row>
    <row r="184" spans="1:16" ht="40.5" customHeight="1" x14ac:dyDescent="0.25">
      <c r="A184" s="114" t="s">
        <v>122</v>
      </c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6"/>
    </row>
    <row r="185" spans="1:16" ht="15.75" x14ac:dyDescent="0.25">
      <c r="A185" s="46">
        <v>45</v>
      </c>
      <c r="B185" s="29">
        <v>0</v>
      </c>
      <c r="C185" s="29">
        <v>15</v>
      </c>
      <c r="D185" s="29">
        <v>10</v>
      </c>
      <c r="E185" s="29">
        <v>0</v>
      </c>
      <c r="F185" s="29">
        <v>6</v>
      </c>
      <c r="G185" s="29">
        <v>40</v>
      </c>
      <c r="H185" s="29">
        <v>10</v>
      </c>
      <c r="I185" s="29">
        <v>22</v>
      </c>
      <c r="J185" s="29">
        <v>0</v>
      </c>
      <c r="K185" s="29">
        <v>15</v>
      </c>
      <c r="L185" s="29">
        <v>10</v>
      </c>
      <c r="M185" s="29">
        <v>0</v>
      </c>
      <c r="N185" s="29">
        <v>30</v>
      </c>
      <c r="O185" s="29">
        <v>20</v>
      </c>
      <c r="P185" s="31">
        <f>SUM(B185:O185)</f>
        <v>178</v>
      </c>
    </row>
    <row r="186" spans="1:16" ht="15.75" x14ac:dyDescent="0.25">
      <c r="A186" s="47">
        <v>46</v>
      </c>
      <c r="B186" s="30">
        <v>0</v>
      </c>
      <c r="C186" s="30">
        <v>0</v>
      </c>
      <c r="D186" s="30">
        <v>20</v>
      </c>
      <c r="E186" s="30">
        <v>0</v>
      </c>
      <c r="F186" s="30">
        <v>0</v>
      </c>
      <c r="G186" s="30">
        <v>0</v>
      </c>
      <c r="H186" s="30">
        <v>0</v>
      </c>
      <c r="I186" s="30">
        <v>10</v>
      </c>
      <c r="J186" s="30">
        <v>0</v>
      </c>
      <c r="K186" s="30">
        <v>0</v>
      </c>
      <c r="L186" s="30">
        <v>0</v>
      </c>
      <c r="M186" s="30">
        <v>0</v>
      </c>
      <c r="N186" s="30">
        <v>10</v>
      </c>
      <c r="O186" s="30">
        <v>0</v>
      </c>
      <c r="P186" s="58">
        <f t="shared" ref="P186:P194" si="22">SUM(B186:O186)</f>
        <v>40</v>
      </c>
    </row>
    <row r="187" spans="1:16" ht="15.75" x14ac:dyDescent="0.25">
      <c r="A187" s="46">
        <v>47</v>
      </c>
      <c r="B187" s="29">
        <v>0</v>
      </c>
      <c r="C187" s="29">
        <v>0</v>
      </c>
      <c r="D187" s="29">
        <v>0</v>
      </c>
      <c r="E187" s="29">
        <v>0</v>
      </c>
      <c r="F187" s="29">
        <v>0</v>
      </c>
      <c r="G187" s="29">
        <v>0</v>
      </c>
      <c r="H187" s="29">
        <v>0</v>
      </c>
      <c r="I187" s="29">
        <v>2</v>
      </c>
      <c r="J187" s="29">
        <v>0</v>
      </c>
      <c r="K187" s="29">
        <v>0</v>
      </c>
      <c r="L187" s="29">
        <v>2</v>
      </c>
      <c r="M187" s="29">
        <v>0</v>
      </c>
      <c r="N187" s="29">
        <v>1</v>
      </c>
      <c r="O187" s="29">
        <v>0</v>
      </c>
      <c r="P187" s="31">
        <f t="shared" si="22"/>
        <v>5</v>
      </c>
    </row>
    <row r="188" spans="1:16" ht="15.75" x14ac:dyDescent="0.25">
      <c r="A188" s="47">
        <v>48</v>
      </c>
      <c r="B188" s="30">
        <v>0</v>
      </c>
      <c r="C188" s="30">
        <v>0</v>
      </c>
      <c r="D188" s="30">
        <v>8</v>
      </c>
      <c r="E188" s="30">
        <v>0</v>
      </c>
      <c r="F188" s="30">
        <v>0</v>
      </c>
      <c r="G188" s="30">
        <v>0</v>
      </c>
      <c r="H188" s="30">
        <v>0</v>
      </c>
      <c r="I188" s="30">
        <v>5</v>
      </c>
      <c r="J188" s="30">
        <v>0</v>
      </c>
      <c r="K188" s="30">
        <v>0</v>
      </c>
      <c r="L188" s="30">
        <v>0</v>
      </c>
      <c r="M188" s="30">
        <v>0</v>
      </c>
      <c r="N188" s="30">
        <v>5</v>
      </c>
      <c r="O188" s="30">
        <v>20</v>
      </c>
      <c r="P188" s="58">
        <f t="shared" si="22"/>
        <v>38</v>
      </c>
    </row>
    <row r="189" spans="1:16" ht="15.75" x14ac:dyDescent="0.25">
      <c r="A189" s="46">
        <v>49</v>
      </c>
      <c r="B189" s="29">
        <v>0</v>
      </c>
      <c r="C189" s="29">
        <v>0</v>
      </c>
      <c r="D189" s="29">
        <v>5</v>
      </c>
      <c r="E189" s="29">
        <v>0</v>
      </c>
      <c r="F189" s="29">
        <v>0</v>
      </c>
      <c r="G189" s="29">
        <v>0</v>
      </c>
      <c r="H189" s="29">
        <v>2</v>
      </c>
      <c r="I189" s="29">
        <v>10</v>
      </c>
      <c r="J189" s="29">
        <v>0</v>
      </c>
      <c r="K189" s="29">
        <v>0</v>
      </c>
      <c r="L189" s="29">
        <v>2</v>
      </c>
      <c r="M189" s="29">
        <v>0</v>
      </c>
      <c r="N189" s="29">
        <v>10</v>
      </c>
      <c r="O189" s="29">
        <v>0</v>
      </c>
      <c r="P189" s="31">
        <f t="shared" si="22"/>
        <v>29</v>
      </c>
    </row>
    <row r="190" spans="1:16" ht="15.75" x14ac:dyDescent="0.25">
      <c r="A190" s="47">
        <v>50</v>
      </c>
      <c r="B190" s="30">
        <v>0</v>
      </c>
      <c r="C190" s="30">
        <v>0</v>
      </c>
      <c r="D190" s="30">
        <v>2</v>
      </c>
      <c r="E190" s="30">
        <v>0</v>
      </c>
      <c r="F190" s="30">
        <v>0</v>
      </c>
      <c r="G190" s="30">
        <v>0</v>
      </c>
      <c r="H190" s="30">
        <v>0</v>
      </c>
      <c r="I190" s="30">
        <v>1</v>
      </c>
      <c r="J190" s="30">
        <v>0</v>
      </c>
      <c r="K190" s="30">
        <v>0</v>
      </c>
      <c r="L190" s="30">
        <v>0</v>
      </c>
      <c r="M190" s="30">
        <v>0</v>
      </c>
      <c r="N190" s="30">
        <v>1</v>
      </c>
      <c r="O190" s="30">
        <v>0</v>
      </c>
      <c r="P190" s="58">
        <f t="shared" si="22"/>
        <v>4</v>
      </c>
    </row>
    <row r="191" spans="1:16" ht="15.75" x14ac:dyDescent="0.25">
      <c r="A191" s="46">
        <v>51</v>
      </c>
      <c r="B191" s="29">
        <v>0</v>
      </c>
      <c r="C191" s="29">
        <v>0</v>
      </c>
      <c r="D191" s="29">
        <v>2</v>
      </c>
      <c r="E191" s="29">
        <v>0</v>
      </c>
      <c r="F191" s="29">
        <v>0</v>
      </c>
      <c r="G191" s="29">
        <v>0</v>
      </c>
      <c r="H191" s="29">
        <v>2</v>
      </c>
      <c r="I191" s="29">
        <v>1</v>
      </c>
      <c r="J191" s="29">
        <v>0</v>
      </c>
      <c r="K191" s="29">
        <v>0</v>
      </c>
      <c r="L191" s="29">
        <v>0</v>
      </c>
      <c r="M191" s="29">
        <v>0</v>
      </c>
      <c r="N191" s="29">
        <v>2</v>
      </c>
      <c r="O191" s="29">
        <v>0</v>
      </c>
      <c r="P191" s="31">
        <f t="shared" si="22"/>
        <v>7</v>
      </c>
    </row>
    <row r="192" spans="1:16" ht="15.75" x14ac:dyDescent="0.25">
      <c r="A192" s="47">
        <v>52</v>
      </c>
      <c r="B192" s="30">
        <v>0</v>
      </c>
      <c r="C192" s="30">
        <v>1</v>
      </c>
      <c r="D192" s="30">
        <v>3</v>
      </c>
      <c r="E192" s="30">
        <v>0</v>
      </c>
      <c r="F192" s="30">
        <v>3</v>
      </c>
      <c r="G192" s="30">
        <v>0</v>
      </c>
      <c r="H192" s="30">
        <v>1</v>
      </c>
      <c r="I192" s="30">
        <v>1</v>
      </c>
      <c r="J192" s="30">
        <v>0</v>
      </c>
      <c r="K192" s="30">
        <v>0</v>
      </c>
      <c r="L192" s="30">
        <v>2</v>
      </c>
      <c r="M192" s="30">
        <v>0</v>
      </c>
      <c r="N192" s="30">
        <v>5</v>
      </c>
      <c r="O192" s="30">
        <v>0</v>
      </c>
      <c r="P192" s="58">
        <f t="shared" si="22"/>
        <v>16</v>
      </c>
    </row>
    <row r="193" spans="1:16" ht="15.75" x14ac:dyDescent="0.25">
      <c r="A193" s="46">
        <v>53</v>
      </c>
      <c r="B193" s="29">
        <v>0</v>
      </c>
      <c r="C193" s="29">
        <v>0</v>
      </c>
      <c r="D193" s="29">
        <v>0</v>
      </c>
      <c r="E193" s="29">
        <v>0</v>
      </c>
      <c r="F193" s="29">
        <v>1</v>
      </c>
      <c r="G193" s="29">
        <v>0</v>
      </c>
      <c r="H193" s="29">
        <v>0</v>
      </c>
      <c r="I193" s="29">
        <v>1</v>
      </c>
      <c r="J193" s="29">
        <v>0</v>
      </c>
      <c r="K193" s="29">
        <v>2</v>
      </c>
      <c r="L193" s="29">
        <v>0</v>
      </c>
      <c r="M193" s="29">
        <v>0</v>
      </c>
      <c r="N193" s="29">
        <v>1</v>
      </c>
      <c r="O193" s="29">
        <v>0</v>
      </c>
      <c r="P193" s="31">
        <f t="shared" si="22"/>
        <v>5</v>
      </c>
    </row>
    <row r="194" spans="1:16" ht="15.75" x14ac:dyDescent="0.25">
      <c r="A194" s="48">
        <v>54</v>
      </c>
      <c r="B194" s="35">
        <v>0</v>
      </c>
      <c r="C194" s="35">
        <v>0</v>
      </c>
      <c r="D194" s="35">
        <v>2</v>
      </c>
      <c r="E194" s="35">
        <v>0</v>
      </c>
      <c r="F194" s="35">
        <v>3</v>
      </c>
      <c r="G194" s="35">
        <v>2</v>
      </c>
      <c r="H194" s="35">
        <v>2</v>
      </c>
      <c r="I194" s="35">
        <v>1</v>
      </c>
      <c r="J194" s="35">
        <v>0</v>
      </c>
      <c r="K194" s="35">
        <v>2</v>
      </c>
      <c r="L194" s="35">
        <v>0</v>
      </c>
      <c r="M194" s="35">
        <v>0</v>
      </c>
      <c r="N194" s="35">
        <v>2</v>
      </c>
      <c r="O194" s="35">
        <v>0</v>
      </c>
      <c r="P194" s="58">
        <f t="shared" si="22"/>
        <v>14</v>
      </c>
    </row>
    <row r="195" spans="1:16" ht="15.75" x14ac:dyDescent="0.25">
      <c r="A195" s="1"/>
    </row>
    <row r="196" spans="1:16" ht="15.75" x14ac:dyDescent="0.25">
      <c r="A196" s="1"/>
    </row>
    <row r="197" spans="1:16" ht="39" customHeight="1" x14ac:dyDescent="0.25">
      <c r="A197" s="142" t="s">
        <v>136</v>
      </c>
      <c r="B197" s="143"/>
      <c r="C197" s="143"/>
      <c r="D197" s="143"/>
      <c r="E197" s="143"/>
      <c r="F197" s="143"/>
      <c r="G197" s="143"/>
      <c r="H197" s="143"/>
      <c r="I197" s="143"/>
      <c r="J197" s="143"/>
      <c r="K197" s="143"/>
      <c r="L197" s="143"/>
      <c r="M197" s="143"/>
      <c r="N197" s="143"/>
      <c r="O197" s="143"/>
      <c r="P197" s="143"/>
    </row>
    <row r="198" spans="1:16" ht="15.75" x14ac:dyDescent="0.25">
      <c r="A198" s="1"/>
    </row>
    <row r="199" spans="1:16" ht="43.5" customHeight="1" x14ac:dyDescent="0.25">
      <c r="A199" s="62" t="s">
        <v>137</v>
      </c>
      <c r="B199" s="63"/>
      <c r="C199" s="63"/>
      <c r="D199" s="63"/>
      <c r="E199" s="63"/>
      <c r="F199" s="63"/>
      <c r="G199" s="63"/>
      <c r="H199" s="63"/>
      <c r="I199" s="63"/>
      <c r="J199" s="63"/>
      <c r="K199" s="63"/>
      <c r="L199" s="64"/>
    </row>
    <row r="200" spans="1:16" ht="30" x14ac:dyDescent="0.25">
      <c r="A200" s="65" t="s">
        <v>3</v>
      </c>
      <c r="B200" s="68" t="s">
        <v>4</v>
      </c>
      <c r="C200" s="68" t="s">
        <v>5</v>
      </c>
      <c r="D200" s="68" t="s">
        <v>6</v>
      </c>
      <c r="E200" s="71" t="s">
        <v>90</v>
      </c>
      <c r="F200" s="72"/>
      <c r="G200" s="3" t="s">
        <v>111</v>
      </c>
      <c r="H200" s="68" t="s">
        <v>93</v>
      </c>
      <c r="I200" s="3" t="s">
        <v>11</v>
      </c>
      <c r="J200" s="71" t="s">
        <v>112</v>
      </c>
      <c r="K200" s="72"/>
      <c r="L200" s="18" t="s">
        <v>123</v>
      </c>
    </row>
    <row r="201" spans="1:16" ht="30" x14ac:dyDescent="0.25">
      <c r="A201" s="66"/>
      <c r="B201" s="69"/>
      <c r="C201" s="69"/>
      <c r="D201" s="69"/>
      <c r="E201" s="3" t="s">
        <v>16</v>
      </c>
      <c r="F201" s="3" t="s">
        <v>18</v>
      </c>
      <c r="G201" s="4" t="s">
        <v>92</v>
      </c>
      <c r="H201" s="69"/>
      <c r="I201" s="4" t="s">
        <v>12</v>
      </c>
      <c r="J201" s="3" t="s">
        <v>16</v>
      </c>
      <c r="K201" s="3" t="s">
        <v>18</v>
      </c>
      <c r="L201" s="19" t="s">
        <v>15</v>
      </c>
    </row>
    <row r="202" spans="1:16" ht="36" customHeight="1" x14ac:dyDescent="0.25">
      <c r="A202" s="67"/>
      <c r="B202" s="70"/>
      <c r="C202" s="70"/>
      <c r="D202" s="70"/>
      <c r="E202" s="6" t="s">
        <v>17</v>
      </c>
      <c r="F202" s="6" t="s">
        <v>19</v>
      </c>
      <c r="G202" s="5"/>
      <c r="H202" s="70"/>
      <c r="I202" s="5"/>
      <c r="J202" s="6" t="s">
        <v>124</v>
      </c>
      <c r="K202" s="6" t="s">
        <v>125</v>
      </c>
      <c r="L202" s="20"/>
    </row>
    <row r="203" spans="1:16" ht="87.75" customHeight="1" x14ac:dyDescent="0.25">
      <c r="A203" s="21">
        <v>55</v>
      </c>
      <c r="B203" s="11" t="s">
        <v>138</v>
      </c>
      <c r="C203" s="11">
        <v>373182</v>
      </c>
      <c r="D203" s="12" t="s">
        <v>28</v>
      </c>
      <c r="E203" s="11">
        <v>5</v>
      </c>
      <c r="F203" s="11">
        <v>9</v>
      </c>
      <c r="G203" s="11">
        <f>E203+F203</f>
        <v>14</v>
      </c>
      <c r="H203" s="11" t="s">
        <v>25</v>
      </c>
      <c r="I203" s="13">
        <v>1239</v>
      </c>
      <c r="J203" s="13">
        <f>E203*I203</f>
        <v>6195</v>
      </c>
      <c r="K203" s="13">
        <f>F203*I203</f>
        <v>11151</v>
      </c>
      <c r="L203" s="22">
        <f>J203+K203</f>
        <v>17346</v>
      </c>
    </row>
    <row r="204" spans="1:16" ht="81" customHeight="1" x14ac:dyDescent="0.25">
      <c r="A204" s="23">
        <v>56</v>
      </c>
      <c r="B204" s="15" t="s">
        <v>139</v>
      </c>
      <c r="C204" s="15">
        <v>299537</v>
      </c>
      <c r="D204" s="16" t="s">
        <v>28</v>
      </c>
      <c r="E204" s="15">
        <v>25</v>
      </c>
      <c r="F204" s="15">
        <v>71</v>
      </c>
      <c r="G204" s="53">
        <f t="shared" ref="G204:G217" si="23">E204+F204</f>
        <v>96</v>
      </c>
      <c r="H204" s="15" t="s">
        <v>25</v>
      </c>
      <c r="I204" s="17">
        <v>1292</v>
      </c>
      <c r="J204" s="55">
        <f t="shared" ref="J204:J217" si="24">E204*I204</f>
        <v>32300</v>
      </c>
      <c r="K204" s="55">
        <f t="shared" ref="K204:K217" si="25">F204*I204</f>
        <v>91732</v>
      </c>
      <c r="L204" s="56">
        <f t="shared" ref="L204:L217" si="26">J204+K204</f>
        <v>124032</v>
      </c>
    </row>
    <row r="205" spans="1:16" ht="81" customHeight="1" x14ac:dyDescent="0.25">
      <c r="A205" s="21">
        <v>57</v>
      </c>
      <c r="B205" s="11" t="s">
        <v>140</v>
      </c>
      <c r="C205" s="11">
        <v>423374</v>
      </c>
      <c r="D205" s="12" t="s">
        <v>28</v>
      </c>
      <c r="E205" s="11">
        <v>5</v>
      </c>
      <c r="F205" s="11">
        <v>17</v>
      </c>
      <c r="G205" s="11">
        <f t="shared" si="23"/>
        <v>22</v>
      </c>
      <c r="H205" s="11" t="s">
        <v>25</v>
      </c>
      <c r="I205" s="13">
        <v>4634.96</v>
      </c>
      <c r="J205" s="13">
        <f t="shared" si="24"/>
        <v>23174.799999999999</v>
      </c>
      <c r="K205" s="13">
        <f t="shared" si="25"/>
        <v>78794.320000000007</v>
      </c>
      <c r="L205" s="22">
        <f t="shared" si="26"/>
        <v>101969.12000000001</v>
      </c>
    </row>
    <row r="206" spans="1:16" ht="87" customHeight="1" x14ac:dyDescent="0.25">
      <c r="A206" s="23">
        <v>58</v>
      </c>
      <c r="B206" s="15" t="s">
        <v>141</v>
      </c>
      <c r="C206" s="15">
        <v>427602</v>
      </c>
      <c r="D206" s="16" t="s">
        <v>28</v>
      </c>
      <c r="E206" s="15">
        <v>8</v>
      </c>
      <c r="F206" s="15">
        <v>29</v>
      </c>
      <c r="G206" s="53">
        <f t="shared" si="23"/>
        <v>37</v>
      </c>
      <c r="H206" s="15" t="s">
        <v>25</v>
      </c>
      <c r="I206" s="17">
        <v>3699</v>
      </c>
      <c r="J206" s="55">
        <f t="shared" si="24"/>
        <v>29592</v>
      </c>
      <c r="K206" s="55">
        <f t="shared" si="25"/>
        <v>107271</v>
      </c>
      <c r="L206" s="56">
        <f t="shared" si="26"/>
        <v>136863</v>
      </c>
    </row>
    <row r="207" spans="1:16" ht="78.75" customHeight="1" x14ac:dyDescent="0.25">
      <c r="A207" s="21">
        <v>59</v>
      </c>
      <c r="B207" s="11" t="s">
        <v>142</v>
      </c>
      <c r="C207" s="11">
        <v>361977</v>
      </c>
      <c r="D207" s="12" t="s">
        <v>28</v>
      </c>
      <c r="E207" s="11">
        <v>15</v>
      </c>
      <c r="F207" s="11">
        <v>41</v>
      </c>
      <c r="G207" s="11">
        <f t="shared" si="23"/>
        <v>56</v>
      </c>
      <c r="H207" s="11" t="s">
        <v>25</v>
      </c>
      <c r="I207" s="13">
        <v>759.05</v>
      </c>
      <c r="J207" s="13">
        <f t="shared" si="24"/>
        <v>11385.75</v>
      </c>
      <c r="K207" s="13">
        <f t="shared" si="25"/>
        <v>31121.05</v>
      </c>
      <c r="L207" s="22">
        <f t="shared" si="26"/>
        <v>42506.8</v>
      </c>
    </row>
    <row r="208" spans="1:16" ht="87" customHeight="1" x14ac:dyDescent="0.25">
      <c r="A208" s="23">
        <v>60</v>
      </c>
      <c r="B208" s="15" t="s">
        <v>143</v>
      </c>
      <c r="C208" s="15" t="s">
        <v>144</v>
      </c>
      <c r="D208" s="16" t="s">
        <v>28</v>
      </c>
      <c r="E208" s="15">
        <v>7</v>
      </c>
      <c r="F208" s="15">
        <v>24</v>
      </c>
      <c r="G208" s="53">
        <f t="shared" si="23"/>
        <v>31</v>
      </c>
      <c r="H208" s="15" t="s">
        <v>25</v>
      </c>
      <c r="I208" s="17">
        <v>898</v>
      </c>
      <c r="J208" s="55">
        <f t="shared" si="24"/>
        <v>6286</v>
      </c>
      <c r="K208" s="55">
        <f t="shared" si="25"/>
        <v>21552</v>
      </c>
      <c r="L208" s="56">
        <f t="shared" si="26"/>
        <v>27838</v>
      </c>
    </row>
    <row r="209" spans="1:16" ht="90.75" customHeight="1" x14ac:dyDescent="0.25">
      <c r="A209" s="21">
        <v>61</v>
      </c>
      <c r="B209" s="11" t="s">
        <v>145</v>
      </c>
      <c r="C209" s="11">
        <v>473636</v>
      </c>
      <c r="D209" s="12" t="s">
        <v>28</v>
      </c>
      <c r="E209" s="11">
        <v>4</v>
      </c>
      <c r="F209" s="11">
        <v>4</v>
      </c>
      <c r="G209" s="11">
        <f t="shared" si="23"/>
        <v>8</v>
      </c>
      <c r="H209" s="11" t="s">
        <v>25</v>
      </c>
      <c r="I209" s="13">
        <v>2279.0500000000002</v>
      </c>
      <c r="J209" s="13">
        <f t="shared" si="24"/>
        <v>9116.2000000000007</v>
      </c>
      <c r="K209" s="13">
        <f t="shared" si="25"/>
        <v>9116.2000000000007</v>
      </c>
      <c r="L209" s="22">
        <f t="shared" si="26"/>
        <v>18232.400000000001</v>
      </c>
    </row>
    <row r="210" spans="1:16" ht="82.5" customHeight="1" x14ac:dyDescent="0.25">
      <c r="A210" s="23">
        <v>62</v>
      </c>
      <c r="B210" s="15" t="s">
        <v>146</v>
      </c>
      <c r="C210" s="15">
        <v>239544</v>
      </c>
      <c r="D210" s="16" t="s">
        <v>28</v>
      </c>
      <c r="E210" s="15">
        <v>2</v>
      </c>
      <c r="F210" s="15">
        <v>4</v>
      </c>
      <c r="G210" s="53">
        <f t="shared" si="23"/>
        <v>6</v>
      </c>
      <c r="H210" s="15" t="s">
        <v>25</v>
      </c>
      <c r="I210" s="17">
        <v>2032.9</v>
      </c>
      <c r="J210" s="55">
        <f t="shared" si="24"/>
        <v>4065.8</v>
      </c>
      <c r="K210" s="55">
        <f t="shared" si="25"/>
        <v>8131.6</v>
      </c>
      <c r="L210" s="56">
        <f t="shared" si="26"/>
        <v>12197.400000000001</v>
      </c>
    </row>
    <row r="211" spans="1:16" ht="88.5" customHeight="1" x14ac:dyDescent="0.25">
      <c r="A211" s="21">
        <v>63</v>
      </c>
      <c r="B211" s="11" t="s">
        <v>147</v>
      </c>
      <c r="C211" s="11" t="s">
        <v>148</v>
      </c>
      <c r="D211" s="12" t="s">
        <v>28</v>
      </c>
      <c r="E211" s="11">
        <v>10</v>
      </c>
      <c r="F211" s="11">
        <v>59</v>
      </c>
      <c r="G211" s="11">
        <f t="shared" si="23"/>
        <v>69</v>
      </c>
      <c r="H211" s="11" t="s">
        <v>25</v>
      </c>
      <c r="I211" s="13">
        <v>2332</v>
      </c>
      <c r="J211" s="13">
        <f t="shared" si="24"/>
        <v>23320</v>
      </c>
      <c r="K211" s="13">
        <f t="shared" si="25"/>
        <v>137588</v>
      </c>
      <c r="L211" s="22">
        <f t="shared" si="26"/>
        <v>160908</v>
      </c>
    </row>
    <row r="212" spans="1:16" ht="89.25" customHeight="1" x14ac:dyDescent="0.25">
      <c r="A212" s="23">
        <v>64</v>
      </c>
      <c r="B212" s="15" t="s">
        <v>149</v>
      </c>
      <c r="C212" s="15" t="s">
        <v>150</v>
      </c>
      <c r="D212" s="16" t="s">
        <v>28</v>
      </c>
      <c r="E212" s="15">
        <v>10</v>
      </c>
      <c r="F212" s="15">
        <v>33</v>
      </c>
      <c r="G212" s="53">
        <f t="shared" si="23"/>
        <v>43</v>
      </c>
      <c r="H212" s="15" t="s">
        <v>25</v>
      </c>
      <c r="I212" s="17">
        <v>44.21</v>
      </c>
      <c r="J212" s="55">
        <f t="shared" si="24"/>
        <v>442.1</v>
      </c>
      <c r="K212" s="55">
        <f t="shared" si="25"/>
        <v>1458.93</v>
      </c>
      <c r="L212" s="56">
        <f t="shared" si="26"/>
        <v>1901.0300000000002</v>
      </c>
    </row>
    <row r="213" spans="1:16" ht="76.5" customHeight="1" x14ac:dyDescent="0.25">
      <c r="A213" s="21">
        <v>65</v>
      </c>
      <c r="B213" s="11" t="s">
        <v>151</v>
      </c>
      <c r="C213" s="11">
        <v>603131</v>
      </c>
      <c r="D213" s="12" t="s">
        <v>28</v>
      </c>
      <c r="E213" s="11">
        <v>5</v>
      </c>
      <c r="F213" s="11">
        <v>7</v>
      </c>
      <c r="G213" s="11">
        <f t="shared" si="23"/>
        <v>12</v>
      </c>
      <c r="H213" s="11" t="s">
        <v>25</v>
      </c>
      <c r="I213" s="13">
        <v>759.9</v>
      </c>
      <c r="J213" s="13">
        <f t="shared" si="24"/>
        <v>3799.5</v>
      </c>
      <c r="K213" s="13">
        <f t="shared" si="25"/>
        <v>5319.3</v>
      </c>
      <c r="L213" s="22">
        <f t="shared" si="26"/>
        <v>9118.7999999999993</v>
      </c>
    </row>
    <row r="214" spans="1:16" ht="85.5" customHeight="1" x14ac:dyDescent="0.25">
      <c r="A214" s="23">
        <v>66</v>
      </c>
      <c r="B214" s="15" t="s">
        <v>152</v>
      </c>
      <c r="C214" s="15">
        <v>303198</v>
      </c>
      <c r="D214" s="16" t="s">
        <v>28</v>
      </c>
      <c r="E214" s="15">
        <v>5</v>
      </c>
      <c r="F214" s="15">
        <v>7</v>
      </c>
      <c r="G214" s="53">
        <f t="shared" si="23"/>
        <v>12</v>
      </c>
      <c r="H214" s="15" t="s">
        <v>25</v>
      </c>
      <c r="I214" s="17">
        <v>128.61000000000001</v>
      </c>
      <c r="J214" s="55">
        <f t="shared" si="24"/>
        <v>643.05000000000007</v>
      </c>
      <c r="K214" s="55">
        <f t="shared" si="25"/>
        <v>900.2700000000001</v>
      </c>
      <c r="L214" s="56">
        <f t="shared" si="26"/>
        <v>1543.3200000000002</v>
      </c>
    </row>
    <row r="215" spans="1:16" ht="80.25" customHeight="1" x14ac:dyDescent="0.25">
      <c r="A215" s="21">
        <v>67</v>
      </c>
      <c r="B215" s="11" t="s">
        <v>153</v>
      </c>
      <c r="C215" s="11">
        <v>359954</v>
      </c>
      <c r="D215" s="12" t="s">
        <v>28</v>
      </c>
      <c r="E215" s="11">
        <v>2</v>
      </c>
      <c r="F215" s="11">
        <v>5</v>
      </c>
      <c r="G215" s="11">
        <f t="shared" si="23"/>
        <v>7</v>
      </c>
      <c r="H215" s="11" t="s">
        <v>25</v>
      </c>
      <c r="I215" s="13">
        <v>509</v>
      </c>
      <c r="J215" s="13">
        <f t="shared" si="24"/>
        <v>1018</v>
      </c>
      <c r="K215" s="13">
        <f t="shared" si="25"/>
        <v>2545</v>
      </c>
      <c r="L215" s="22">
        <f t="shared" si="26"/>
        <v>3563</v>
      </c>
    </row>
    <row r="216" spans="1:16" ht="90" customHeight="1" x14ac:dyDescent="0.25">
      <c r="A216" s="23">
        <v>68</v>
      </c>
      <c r="B216" s="15" t="s">
        <v>154</v>
      </c>
      <c r="C216" s="15">
        <v>393219</v>
      </c>
      <c r="D216" s="16" t="s">
        <v>28</v>
      </c>
      <c r="E216" s="15">
        <v>5</v>
      </c>
      <c r="F216" s="15">
        <v>2</v>
      </c>
      <c r="G216" s="53">
        <f t="shared" si="23"/>
        <v>7</v>
      </c>
      <c r="H216" s="15" t="s">
        <v>25</v>
      </c>
      <c r="I216" s="17">
        <v>1330.61</v>
      </c>
      <c r="J216" s="55">
        <f t="shared" si="24"/>
        <v>6653.0499999999993</v>
      </c>
      <c r="K216" s="55">
        <f t="shared" si="25"/>
        <v>2661.22</v>
      </c>
      <c r="L216" s="56">
        <f t="shared" si="26"/>
        <v>9314.2699999999986</v>
      </c>
    </row>
    <row r="217" spans="1:16" ht="87.75" customHeight="1" x14ac:dyDescent="0.25">
      <c r="A217" s="21">
        <v>69</v>
      </c>
      <c r="B217" s="11" t="s">
        <v>155</v>
      </c>
      <c r="C217" s="11">
        <v>608937</v>
      </c>
      <c r="D217" s="12" t="s">
        <v>28</v>
      </c>
      <c r="E217" s="11">
        <v>7</v>
      </c>
      <c r="F217" s="11">
        <v>3</v>
      </c>
      <c r="G217" s="11">
        <f t="shared" si="23"/>
        <v>10</v>
      </c>
      <c r="H217" s="11" t="s">
        <v>25</v>
      </c>
      <c r="I217" s="13">
        <v>3840</v>
      </c>
      <c r="J217" s="13">
        <f t="shared" si="24"/>
        <v>26880</v>
      </c>
      <c r="K217" s="13">
        <f t="shared" si="25"/>
        <v>11520</v>
      </c>
      <c r="L217" s="22">
        <f t="shared" si="26"/>
        <v>38400</v>
      </c>
    </row>
    <row r="218" spans="1:16" ht="36" customHeight="1" x14ac:dyDescent="0.25">
      <c r="A218" s="120" t="s">
        <v>205</v>
      </c>
      <c r="B218" s="121"/>
      <c r="C218" s="121"/>
      <c r="D218" s="121"/>
      <c r="E218" s="121"/>
      <c r="F218" s="121"/>
      <c r="G218" s="121"/>
      <c r="H218" s="121"/>
      <c r="I218" s="122"/>
      <c r="J218" s="43">
        <f>SUM(J203:J217)</f>
        <v>184871.24999999997</v>
      </c>
      <c r="K218" s="43">
        <f>SUM(K203:K217)</f>
        <v>520861.88999999996</v>
      </c>
      <c r="L218" s="44">
        <f>SUM(L203:L217)</f>
        <v>705733.14</v>
      </c>
    </row>
    <row r="219" spans="1:16" ht="49.5" customHeight="1" x14ac:dyDescent="0.25">
      <c r="A219" s="1"/>
    </row>
    <row r="220" spans="1:16" ht="41.25" customHeight="1" x14ac:dyDescent="0.25">
      <c r="A220" s="111" t="s">
        <v>72</v>
      </c>
      <c r="B220" s="112"/>
      <c r="C220" s="112"/>
      <c r="D220" s="112"/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3"/>
    </row>
    <row r="221" spans="1:16" ht="75" customHeight="1" x14ac:dyDescent="0.25">
      <c r="A221" s="45" t="s">
        <v>3</v>
      </c>
      <c r="B221" s="26" t="s">
        <v>73</v>
      </c>
      <c r="C221" s="26" t="s">
        <v>74</v>
      </c>
      <c r="D221" s="26" t="s">
        <v>75</v>
      </c>
      <c r="E221" s="26" t="s">
        <v>76</v>
      </c>
      <c r="F221" s="26" t="s">
        <v>77</v>
      </c>
      <c r="G221" s="26" t="s">
        <v>78</v>
      </c>
      <c r="H221" s="26" t="s">
        <v>79</v>
      </c>
      <c r="I221" s="26" t="s">
        <v>80</v>
      </c>
      <c r="J221" s="26" t="s">
        <v>81</v>
      </c>
      <c r="K221" s="26" t="s">
        <v>82</v>
      </c>
      <c r="L221" s="26" t="s">
        <v>83</v>
      </c>
      <c r="M221" s="26" t="s">
        <v>84</v>
      </c>
      <c r="N221" s="26" t="s">
        <v>85</v>
      </c>
      <c r="O221" s="26" t="s">
        <v>86</v>
      </c>
      <c r="P221" s="31" t="s">
        <v>107</v>
      </c>
    </row>
    <row r="222" spans="1:16" ht="42" customHeight="1" x14ac:dyDescent="0.25">
      <c r="A222" s="114" t="s">
        <v>137</v>
      </c>
      <c r="B222" s="115"/>
      <c r="C222" s="115"/>
      <c r="D222" s="115"/>
      <c r="E222" s="115"/>
      <c r="F222" s="115"/>
      <c r="G222" s="115"/>
      <c r="H222" s="115"/>
      <c r="I222" s="115"/>
      <c r="J222" s="115"/>
      <c r="K222" s="115"/>
      <c r="L222" s="115"/>
      <c r="M222" s="115"/>
      <c r="N222" s="115"/>
      <c r="O222" s="115"/>
      <c r="P222" s="116"/>
    </row>
    <row r="223" spans="1:16" ht="15.75" x14ac:dyDescent="0.25">
      <c r="A223" s="46">
        <v>55</v>
      </c>
      <c r="B223" s="29">
        <v>0</v>
      </c>
      <c r="C223" s="29">
        <v>0</v>
      </c>
      <c r="D223" s="29">
        <v>0</v>
      </c>
      <c r="E223" s="29">
        <v>2</v>
      </c>
      <c r="F223" s="29">
        <v>0</v>
      </c>
      <c r="G223" s="29">
        <v>0</v>
      </c>
      <c r="H223" s="29">
        <v>0</v>
      </c>
      <c r="I223" s="29">
        <v>4</v>
      </c>
      <c r="J223" s="29">
        <v>2</v>
      </c>
      <c r="K223" s="29">
        <v>0</v>
      </c>
      <c r="L223" s="29">
        <v>0</v>
      </c>
      <c r="M223" s="29">
        <v>0</v>
      </c>
      <c r="N223" s="29">
        <v>1</v>
      </c>
      <c r="O223" s="29">
        <v>0</v>
      </c>
      <c r="P223" s="31">
        <f>SUM(B223:O223)</f>
        <v>9</v>
      </c>
    </row>
    <row r="224" spans="1:16" ht="15.75" x14ac:dyDescent="0.25">
      <c r="A224" s="47">
        <v>56</v>
      </c>
      <c r="B224" s="30">
        <v>0</v>
      </c>
      <c r="C224" s="30">
        <v>0</v>
      </c>
      <c r="D224" s="30">
        <v>7</v>
      </c>
      <c r="E224" s="30">
        <v>7</v>
      </c>
      <c r="F224" s="30">
        <v>0</v>
      </c>
      <c r="G224" s="30">
        <v>0</v>
      </c>
      <c r="H224" s="30">
        <v>10</v>
      </c>
      <c r="I224" s="30">
        <v>15</v>
      </c>
      <c r="J224" s="30">
        <v>10</v>
      </c>
      <c r="K224" s="30">
        <v>10</v>
      </c>
      <c r="L224" s="30">
        <v>4</v>
      </c>
      <c r="M224" s="30">
        <v>2</v>
      </c>
      <c r="N224" s="30">
        <v>6</v>
      </c>
      <c r="O224" s="30">
        <v>0</v>
      </c>
      <c r="P224" s="58">
        <f t="shared" ref="P224:P225" si="27">SUM(B224:O224)</f>
        <v>71</v>
      </c>
    </row>
    <row r="225" spans="1:16" ht="15.75" x14ac:dyDescent="0.25">
      <c r="A225" s="46">
        <v>57</v>
      </c>
      <c r="B225" s="29">
        <v>0</v>
      </c>
      <c r="C225" s="29">
        <v>0</v>
      </c>
      <c r="D225" s="29">
        <v>3</v>
      </c>
      <c r="E225" s="29">
        <v>1</v>
      </c>
      <c r="F225" s="29">
        <v>0</v>
      </c>
      <c r="G225" s="29">
        <v>0</v>
      </c>
      <c r="H225" s="29">
        <v>0</v>
      </c>
      <c r="I225" s="29">
        <v>2</v>
      </c>
      <c r="J225" s="29">
        <v>2</v>
      </c>
      <c r="K225" s="29">
        <v>4</v>
      </c>
      <c r="L225" s="29">
        <v>0</v>
      </c>
      <c r="M225" s="29">
        <v>1</v>
      </c>
      <c r="N225" s="29">
        <v>4</v>
      </c>
      <c r="O225" s="29">
        <v>0</v>
      </c>
      <c r="P225" s="31">
        <f t="shared" si="27"/>
        <v>17</v>
      </c>
    </row>
    <row r="226" spans="1:16" ht="15.75" x14ac:dyDescent="0.25">
      <c r="A226" s="47">
        <v>58</v>
      </c>
      <c r="B226" s="30">
        <v>1</v>
      </c>
      <c r="C226" s="30">
        <v>1</v>
      </c>
      <c r="D226" s="30">
        <v>2</v>
      </c>
      <c r="E226" s="30">
        <v>4</v>
      </c>
      <c r="F226" s="30">
        <v>3</v>
      </c>
      <c r="G226" s="30">
        <v>0</v>
      </c>
      <c r="H226" s="30">
        <v>1</v>
      </c>
      <c r="I226" s="30">
        <v>3</v>
      </c>
      <c r="J226" s="30">
        <v>3</v>
      </c>
      <c r="K226" s="30">
        <v>5</v>
      </c>
      <c r="L226" s="30">
        <v>1</v>
      </c>
      <c r="M226" s="30">
        <v>0</v>
      </c>
      <c r="N226" s="30">
        <v>1</v>
      </c>
      <c r="O226" s="30">
        <v>4</v>
      </c>
      <c r="P226" s="58">
        <f>SUM(B226:O226)</f>
        <v>29</v>
      </c>
    </row>
    <row r="227" spans="1:16" ht="15.75" x14ac:dyDescent="0.25">
      <c r="A227" s="46">
        <v>59</v>
      </c>
      <c r="B227" s="29">
        <v>0</v>
      </c>
      <c r="C227" s="29">
        <v>4</v>
      </c>
      <c r="D227" s="29">
        <v>5</v>
      </c>
      <c r="E227" s="29">
        <v>3</v>
      </c>
      <c r="F227" s="29">
        <v>3</v>
      </c>
      <c r="G227" s="29">
        <v>0</v>
      </c>
      <c r="H227" s="29">
        <v>4</v>
      </c>
      <c r="I227" s="29">
        <v>6</v>
      </c>
      <c r="J227" s="29">
        <v>4</v>
      </c>
      <c r="K227" s="29">
        <v>5</v>
      </c>
      <c r="L227" s="29">
        <v>1</v>
      </c>
      <c r="M227" s="29">
        <v>0</v>
      </c>
      <c r="N227" s="29">
        <v>6</v>
      </c>
      <c r="O227" s="29">
        <v>0</v>
      </c>
      <c r="P227" s="31">
        <f>SUM(B227:O227)</f>
        <v>41</v>
      </c>
    </row>
    <row r="228" spans="1:16" ht="15.75" x14ac:dyDescent="0.25">
      <c r="A228" s="47">
        <v>60</v>
      </c>
      <c r="B228" s="30">
        <v>0</v>
      </c>
      <c r="C228" s="30">
        <v>0</v>
      </c>
      <c r="D228" s="30">
        <v>2</v>
      </c>
      <c r="E228" s="30">
        <v>2</v>
      </c>
      <c r="F228" s="30">
        <v>0</v>
      </c>
      <c r="G228" s="30">
        <v>4</v>
      </c>
      <c r="H228" s="30">
        <v>3</v>
      </c>
      <c r="I228" s="30">
        <v>2</v>
      </c>
      <c r="J228" s="30">
        <v>2</v>
      </c>
      <c r="K228" s="30">
        <v>0</v>
      </c>
      <c r="L228" s="30">
        <v>0</v>
      </c>
      <c r="M228" s="30">
        <v>1</v>
      </c>
      <c r="N228" s="30">
        <v>8</v>
      </c>
      <c r="O228" s="30">
        <v>0</v>
      </c>
      <c r="P228" s="58">
        <f>SUM(B228:O228)</f>
        <v>24</v>
      </c>
    </row>
    <row r="229" spans="1:16" ht="15.75" x14ac:dyDescent="0.25">
      <c r="A229" s="46">
        <v>61</v>
      </c>
      <c r="B229" s="29">
        <v>0</v>
      </c>
      <c r="C229" s="29">
        <v>0</v>
      </c>
      <c r="D229" s="29">
        <v>1</v>
      </c>
      <c r="E229" s="29">
        <v>0</v>
      </c>
      <c r="F229" s="29">
        <v>0</v>
      </c>
      <c r="G229" s="29">
        <v>0</v>
      </c>
      <c r="H229" s="29">
        <v>0</v>
      </c>
      <c r="I229" s="29">
        <v>0</v>
      </c>
      <c r="J229" s="29">
        <v>2</v>
      </c>
      <c r="K229" s="29">
        <v>0</v>
      </c>
      <c r="L229" s="29">
        <v>0</v>
      </c>
      <c r="M229" s="29">
        <v>0</v>
      </c>
      <c r="N229" s="29">
        <v>1</v>
      </c>
      <c r="O229" s="29">
        <v>0</v>
      </c>
      <c r="P229" s="31">
        <f>SUM(B229:O229)</f>
        <v>4</v>
      </c>
    </row>
    <row r="230" spans="1:16" ht="15.75" x14ac:dyDescent="0.25">
      <c r="A230" s="47">
        <v>62</v>
      </c>
      <c r="B230" s="30">
        <v>0</v>
      </c>
      <c r="C230" s="30">
        <v>0</v>
      </c>
      <c r="D230" s="30">
        <v>1</v>
      </c>
      <c r="E230" s="30">
        <v>0</v>
      </c>
      <c r="F230" s="30">
        <v>0</v>
      </c>
      <c r="G230" s="30">
        <v>0</v>
      </c>
      <c r="H230" s="30">
        <v>0</v>
      </c>
      <c r="I230" s="30">
        <v>0</v>
      </c>
      <c r="J230" s="30">
        <v>2</v>
      </c>
      <c r="K230" s="30">
        <v>0</v>
      </c>
      <c r="L230" s="30">
        <v>0</v>
      </c>
      <c r="M230" s="30">
        <v>0</v>
      </c>
      <c r="N230" s="30">
        <v>1</v>
      </c>
      <c r="O230" s="30">
        <v>0</v>
      </c>
      <c r="P230" s="58">
        <f t="shared" ref="P230" si="28">SUM(B230:O230)</f>
        <v>4</v>
      </c>
    </row>
    <row r="231" spans="1:16" ht="15.75" x14ac:dyDescent="0.25">
      <c r="A231" s="46">
        <v>63</v>
      </c>
      <c r="B231" s="29">
        <v>0</v>
      </c>
      <c r="C231" s="29">
        <v>2</v>
      </c>
      <c r="D231" s="29">
        <v>5</v>
      </c>
      <c r="E231" s="29">
        <v>6</v>
      </c>
      <c r="F231" s="29">
        <v>3</v>
      </c>
      <c r="G231" s="29">
        <v>6</v>
      </c>
      <c r="H231" s="29">
        <v>4</v>
      </c>
      <c r="I231" s="29">
        <v>1</v>
      </c>
      <c r="J231" s="29">
        <v>5</v>
      </c>
      <c r="K231" s="29">
        <v>12</v>
      </c>
      <c r="L231" s="29">
        <v>0</v>
      </c>
      <c r="M231" s="29">
        <v>2</v>
      </c>
      <c r="N231" s="29">
        <v>5</v>
      </c>
      <c r="O231" s="29">
        <v>8</v>
      </c>
      <c r="P231" s="31">
        <f>SUM(B231:O231)</f>
        <v>59</v>
      </c>
    </row>
    <row r="232" spans="1:16" ht="15.75" x14ac:dyDescent="0.25">
      <c r="A232" s="47">
        <v>64</v>
      </c>
      <c r="B232" s="30">
        <v>0</v>
      </c>
      <c r="C232" s="30">
        <v>0</v>
      </c>
      <c r="D232" s="30">
        <v>5</v>
      </c>
      <c r="E232" s="30">
        <v>0</v>
      </c>
      <c r="F232" s="30">
        <v>0</v>
      </c>
      <c r="G232" s="30">
        <v>6</v>
      </c>
      <c r="H232" s="30">
        <v>0</v>
      </c>
      <c r="I232" s="30">
        <v>1</v>
      </c>
      <c r="J232" s="30">
        <v>2</v>
      </c>
      <c r="K232" s="30">
        <v>12</v>
      </c>
      <c r="L232" s="30">
        <v>0</v>
      </c>
      <c r="M232" s="30">
        <v>2</v>
      </c>
      <c r="N232" s="30">
        <v>5</v>
      </c>
      <c r="O232" s="30">
        <v>0</v>
      </c>
      <c r="P232" s="58">
        <f t="shared" ref="P232" si="29">SUM(B232:O232)</f>
        <v>33</v>
      </c>
    </row>
    <row r="233" spans="1:16" ht="15.75" x14ac:dyDescent="0.25">
      <c r="A233" s="46">
        <v>65</v>
      </c>
      <c r="B233" s="29">
        <v>0</v>
      </c>
      <c r="C233" s="29">
        <v>0</v>
      </c>
      <c r="D233" s="29"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1</v>
      </c>
      <c r="J233" s="29">
        <v>2</v>
      </c>
      <c r="K233" s="29">
        <v>0</v>
      </c>
      <c r="L233" s="29">
        <v>0</v>
      </c>
      <c r="M233" s="29">
        <v>1</v>
      </c>
      <c r="N233" s="29">
        <v>3</v>
      </c>
      <c r="O233" s="29">
        <v>0</v>
      </c>
      <c r="P233" s="31">
        <f>SUM(B233:O233)</f>
        <v>7</v>
      </c>
    </row>
    <row r="234" spans="1:16" ht="15.75" x14ac:dyDescent="0.25">
      <c r="A234" s="47">
        <v>66</v>
      </c>
      <c r="B234" s="30">
        <v>0</v>
      </c>
      <c r="C234" s="30">
        <v>0</v>
      </c>
      <c r="D234" s="30">
        <v>0</v>
      </c>
      <c r="E234" s="30">
        <v>0</v>
      </c>
      <c r="F234" s="30">
        <v>0</v>
      </c>
      <c r="G234" s="30">
        <v>0</v>
      </c>
      <c r="H234" s="30">
        <v>0</v>
      </c>
      <c r="I234" s="30">
        <v>1</v>
      </c>
      <c r="J234" s="30">
        <v>3</v>
      </c>
      <c r="K234" s="30">
        <v>0</v>
      </c>
      <c r="L234" s="30">
        <v>0</v>
      </c>
      <c r="M234" s="30">
        <v>0</v>
      </c>
      <c r="N234" s="30">
        <v>3</v>
      </c>
      <c r="O234" s="30">
        <v>0</v>
      </c>
      <c r="P234" s="58">
        <f t="shared" ref="P234" si="30">SUM(B234:O234)</f>
        <v>7</v>
      </c>
    </row>
    <row r="235" spans="1:16" ht="15.75" x14ac:dyDescent="0.25">
      <c r="A235" s="46">
        <v>67</v>
      </c>
      <c r="B235" s="29">
        <v>0</v>
      </c>
      <c r="C235" s="29">
        <v>0</v>
      </c>
      <c r="D235" s="29">
        <v>0</v>
      </c>
      <c r="E235" s="29">
        <v>0</v>
      </c>
      <c r="F235" s="29">
        <v>0</v>
      </c>
      <c r="G235" s="29">
        <v>0</v>
      </c>
      <c r="H235" s="29">
        <v>0</v>
      </c>
      <c r="I235" s="29">
        <v>1</v>
      </c>
      <c r="J235" s="29">
        <v>2</v>
      </c>
      <c r="K235" s="29">
        <v>0</v>
      </c>
      <c r="L235" s="29">
        <v>0</v>
      </c>
      <c r="M235" s="29">
        <v>0</v>
      </c>
      <c r="N235" s="29">
        <v>2</v>
      </c>
      <c r="O235" s="29">
        <v>0</v>
      </c>
      <c r="P235" s="31">
        <f>SUM(B235:O235)</f>
        <v>5</v>
      </c>
    </row>
    <row r="236" spans="1:16" ht="15.75" x14ac:dyDescent="0.25">
      <c r="A236" s="47">
        <v>68</v>
      </c>
      <c r="B236" s="30">
        <v>0</v>
      </c>
      <c r="C236" s="30">
        <v>0</v>
      </c>
      <c r="D236" s="30">
        <v>0</v>
      </c>
      <c r="E236" s="30">
        <v>0</v>
      </c>
      <c r="F236" s="30">
        <v>0</v>
      </c>
      <c r="G236" s="30">
        <v>0</v>
      </c>
      <c r="H236" s="30">
        <v>0</v>
      </c>
      <c r="I236" s="30">
        <v>0</v>
      </c>
      <c r="J236" s="30">
        <v>1</v>
      </c>
      <c r="K236" s="30">
        <v>0</v>
      </c>
      <c r="L236" s="30">
        <v>0</v>
      </c>
      <c r="M236" s="30">
        <v>0</v>
      </c>
      <c r="N236" s="30">
        <v>1</v>
      </c>
      <c r="O236" s="30">
        <v>0</v>
      </c>
      <c r="P236" s="58">
        <f t="shared" ref="P236:P237" si="31">SUM(B236:O236)</f>
        <v>2</v>
      </c>
    </row>
    <row r="237" spans="1:16" ht="15.75" x14ac:dyDescent="0.25">
      <c r="A237" s="49">
        <v>69</v>
      </c>
      <c r="B237" s="50">
        <v>0</v>
      </c>
      <c r="C237" s="50">
        <v>0</v>
      </c>
      <c r="D237" s="50">
        <v>0</v>
      </c>
      <c r="E237" s="50">
        <v>0</v>
      </c>
      <c r="F237" s="50">
        <v>0</v>
      </c>
      <c r="G237" s="50">
        <v>0</v>
      </c>
      <c r="H237" s="50">
        <v>0</v>
      </c>
      <c r="I237" s="50">
        <v>0</v>
      </c>
      <c r="J237" s="50">
        <v>2</v>
      </c>
      <c r="K237" s="50">
        <v>0</v>
      </c>
      <c r="L237" s="50">
        <v>0</v>
      </c>
      <c r="M237" s="50">
        <v>0</v>
      </c>
      <c r="N237" s="50">
        <v>1</v>
      </c>
      <c r="O237" s="50">
        <v>0</v>
      </c>
      <c r="P237" s="31">
        <f t="shared" si="31"/>
        <v>3</v>
      </c>
    </row>
    <row r="238" spans="1:16" ht="15.75" x14ac:dyDescent="0.25">
      <c r="A238" s="1"/>
    </row>
    <row r="239" spans="1:16" ht="15.75" x14ac:dyDescent="0.25">
      <c r="A239" s="1"/>
    </row>
    <row r="240" spans="1:16" ht="39" customHeight="1" x14ac:dyDescent="0.25">
      <c r="A240" s="117" t="s">
        <v>156</v>
      </c>
      <c r="B240" s="118"/>
      <c r="C240" s="118"/>
      <c r="D240" s="118"/>
      <c r="E240" s="118"/>
      <c r="F240" s="118"/>
      <c r="G240" s="118"/>
      <c r="H240" s="118"/>
      <c r="I240" s="118"/>
      <c r="J240" s="118"/>
      <c r="K240" s="118"/>
      <c r="L240" s="118"/>
      <c r="M240" s="118"/>
      <c r="N240" s="118"/>
      <c r="O240" s="118"/>
      <c r="P240" s="119"/>
    </row>
    <row r="241" spans="1:16" ht="15.75" x14ac:dyDescent="0.25">
      <c r="A241" s="1"/>
    </row>
    <row r="242" spans="1:16" ht="40.5" customHeight="1" x14ac:dyDescent="0.25">
      <c r="A242" s="62" t="s">
        <v>157</v>
      </c>
      <c r="B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4"/>
    </row>
    <row r="243" spans="1:16" x14ac:dyDescent="0.25">
      <c r="A243" s="65" t="s">
        <v>3</v>
      </c>
      <c r="B243" s="68" t="s">
        <v>4</v>
      </c>
      <c r="C243" s="68" t="s">
        <v>5</v>
      </c>
      <c r="D243" s="68" t="s">
        <v>6</v>
      </c>
      <c r="E243" s="71" t="s">
        <v>158</v>
      </c>
      <c r="F243" s="123"/>
      <c r="G243" s="72"/>
      <c r="H243" s="71" t="s">
        <v>159</v>
      </c>
      <c r="I243" s="123"/>
      <c r="J243" s="72"/>
      <c r="K243" s="68" t="s">
        <v>93</v>
      </c>
      <c r="L243" s="3" t="s">
        <v>11</v>
      </c>
      <c r="M243" s="71" t="s">
        <v>112</v>
      </c>
      <c r="N243" s="72"/>
      <c r="O243" s="18" t="s">
        <v>161</v>
      </c>
    </row>
    <row r="244" spans="1:16" ht="30" x14ac:dyDescent="0.25">
      <c r="A244" s="66"/>
      <c r="B244" s="69"/>
      <c r="C244" s="69"/>
      <c r="D244" s="69"/>
      <c r="E244" s="3" t="s">
        <v>16</v>
      </c>
      <c r="F244" s="3" t="s">
        <v>18</v>
      </c>
      <c r="G244" s="3" t="s">
        <v>163</v>
      </c>
      <c r="H244" s="3" t="s">
        <v>16</v>
      </c>
      <c r="I244" s="3" t="s">
        <v>18</v>
      </c>
      <c r="J244" s="3" t="s">
        <v>163</v>
      </c>
      <c r="K244" s="69"/>
      <c r="L244" s="4" t="s">
        <v>160</v>
      </c>
      <c r="M244" s="3" t="s">
        <v>16</v>
      </c>
      <c r="N244" s="3" t="s">
        <v>18</v>
      </c>
      <c r="O244" s="19" t="s">
        <v>162</v>
      </c>
    </row>
    <row r="245" spans="1:16" ht="89.25" customHeight="1" x14ac:dyDescent="0.25">
      <c r="A245" s="67"/>
      <c r="B245" s="70"/>
      <c r="C245" s="70"/>
      <c r="D245" s="70"/>
      <c r="E245" s="6" t="s">
        <v>17</v>
      </c>
      <c r="F245" s="6" t="s">
        <v>19</v>
      </c>
      <c r="G245" s="6" t="s">
        <v>9</v>
      </c>
      <c r="H245" s="6" t="s">
        <v>207</v>
      </c>
      <c r="I245" s="6" t="s">
        <v>208</v>
      </c>
      <c r="J245" s="6" t="s">
        <v>164</v>
      </c>
      <c r="K245" s="70"/>
      <c r="L245" s="5"/>
      <c r="M245" s="6" t="s">
        <v>165</v>
      </c>
      <c r="N245" s="6" t="s">
        <v>166</v>
      </c>
      <c r="O245" s="20"/>
    </row>
    <row r="246" spans="1:16" ht="71.25" customHeight="1" x14ac:dyDescent="0.25">
      <c r="A246" s="79">
        <v>70</v>
      </c>
      <c r="B246" s="7" t="s">
        <v>167</v>
      </c>
      <c r="C246" s="81">
        <v>363288</v>
      </c>
      <c r="D246" s="83" t="s">
        <v>28</v>
      </c>
      <c r="E246" s="81">
        <v>1</v>
      </c>
      <c r="F246" s="81">
        <v>2</v>
      </c>
      <c r="G246" s="81">
        <f>E246+F246</f>
        <v>3</v>
      </c>
      <c r="H246" s="81">
        <f>E246*784</f>
        <v>784</v>
      </c>
      <c r="I246" s="124">
        <f>F246*784</f>
        <v>1568</v>
      </c>
      <c r="J246" s="124">
        <f>H246+I246</f>
        <v>2352</v>
      </c>
      <c r="K246" s="81" t="s">
        <v>169</v>
      </c>
      <c r="L246" s="91">
        <v>857.73</v>
      </c>
      <c r="M246" s="91">
        <f>H246*L246</f>
        <v>672460.32000000007</v>
      </c>
      <c r="N246" s="91">
        <f>I246*L246</f>
        <v>1344920.6400000001</v>
      </c>
      <c r="O246" s="93">
        <f>M246+N246</f>
        <v>2017380.9600000002</v>
      </c>
    </row>
    <row r="247" spans="1:16" ht="43.5" customHeight="1" x14ac:dyDescent="0.25">
      <c r="A247" s="80"/>
      <c r="B247" s="8" t="s">
        <v>168</v>
      </c>
      <c r="C247" s="82"/>
      <c r="D247" s="84"/>
      <c r="E247" s="82"/>
      <c r="F247" s="82"/>
      <c r="G247" s="82"/>
      <c r="H247" s="82"/>
      <c r="I247" s="125"/>
      <c r="J247" s="125"/>
      <c r="K247" s="82"/>
      <c r="L247" s="92"/>
      <c r="M247" s="92"/>
      <c r="N247" s="92"/>
      <c r="O247" s="94"/>
    </row>
    <row r="248" spans="1:16" ht="67.5" customHeight="1" x14ac:dyDescent="0.25">
      <c r="A248" s="73">
        <v>71</v>
      </c>
      <c r="B248" s="9" t="s">
        <v>167</v>
      </c>
      <c r="C248" s="75">
        <v>363288</v>
      </c>
      <c r="D248" s="77" t="s">
        <v>171</v>
      </c>
      <c r="E248" s="75">
        <v>1</v>
      </c>
      <c r="F248" s="75">
        <v>1</v>
      </c>
      <c r="G248" s="75">
        <f>E248+F248</f>
        <v>2</v>
      </c>
      <c r="H248" s="75">
        <f>E248*294</f>
        <v>294</v>
      </c>
      <c r="I248" s="75">
        <f>F248*294</f>
        <v>294</v>
      </c>
      <c r="J248" s="75">
        <f>H248+I248</f>
        <v>588</v>
      </c>
      <c r="K248" s="75" t="s">
        <v>169</v>
      </c>
      <c r="L248" s="85">
        <v>991.17</v>
      </c>
      <c r="M248" s="85">
        <f>H248*L248</f>
        <v>291403.98</v>
      </c>
      <c r="N248" s="85">
        <f>I248*L248</f>
        <v>291403.98</v>
      </c>
      <c r="O248" s="87">
        <f>M248+N248</f>
        <v>582807.96</v>
      </c>
    </row>
    <row r="249" spans="1:16" ht="43.5" customHeight="1" x14ac:dyDescent="0.25">
      <c r="A249" s="74"/>
      <c r="B249" s="10" t="s">
        <v>170</v>
      </c>
      <c r="C249" s="76"/>
      <c r="D249" s="78"/>
      <c r="E249" s="76"/>
      <c r="F249" s="76"/>
      <c r="G249" s="76"/>
      <c r="H249" s="76"/>
      <c r="I249" s="76"/>
      <c r="J249" s="76"/>
      <c r="K249" s="76"/>
      <c r="L249" s="86"/>
      <c r="M249" s="86"/>
      <c r="N249" s="86"/>
      <c r="O249" s="88"/>
    </row>
    <row r="250" spans="1:16" ht="37.5" customHeight="1" x14ac:dyDescent="0.25">
      <c r="A250" s="108" t="s">
        <v>200</v>
      </c>
      <c r="B250" s="109"/>
      <c r="C250" s="109"/>
      <c r="D250" s="109"/>
      <c r="E250" s="109"/>
      <c r="F250" s="109"/>
      <c r="G250" s="109"/>
      <c r="H250" s="109"/>
      <c r="I250" s="109"/>
      <c r="J250" s="109"/>
      <c r="K250" s="109"/>
      <c r="L250" s="110"/>
      <c r="M250" s="41">
        <f>SUM(M246:M249)</f>
        <v>963864.3</v>
      </c>
      <c r="N250" s="41">
        <f>SUM(N246:N249)</f>
        <v>1636324.62</v>
      </c>
      <c r="O250" s="42">
        <f>SUM(O246:O249)</f>
        <v>2600188.92</v>
      </c>
    </row>
    <row r="251" spans="1:16" ht="38.25" customHeight="1" x14ac:dyDescent="0.25">
      <c r="A251" s="1"/>
    </row>
    <row r="252" spans="1:16" ht="34.5" customHeight="1" x14ac:dyDescent="0.25">
      <c r="A252" s="111" t="s">
        <v>72</v>
      </c>
      <c r="B252" s="112"/>
      <c r="C252" s="112"/>
      <c r="D252" s="112"/>
      <c r="E252" s="112"/>
      <c r="F252" s="112"/>
      <c r="G252" s="112"/>
      <c r="H252" s="112"/>
      <c r="I252" s="112"/>
      <c r="J252" s="112"/>
      <c r="K252" s="112"/>
      <c r="L252" s="112"/>
      <c r="M252" s="112"/>
      <c r="N252" s="112"/>
      <c r="O252" s="112"/>
      <c r="P252" s="113"/>
    </row>
    <row r="253" spans="1:16" ht="75.75" customHeight="1" x14ac:dyDescent="0.25">
      <c r="A253" s="45" t="s">
        <v>3</v>
      </c>
      <c r="B253" s="26" t="s">
        <v>73</v>
      </c>
      <c r="C253" s="26" t="s">
        <v>74</v>
      </c>
      <c r="D253" s="26" t="s">
        <v>75</v>
      </c>
      <c r="E253" s="26" t="s">
        <v>76</v>
      </c>
      <c r="F253" s="26" t="s">
        <v>77</v>
      </c>
      <c r="G253" s="26" t="s">
        <v>78</v>
      </c>
      <c r="H253" s="26" t="s">
        <v>79</v>
      </c>
      <c r="I253" s="26" t="s">
        <v>80</v>
      </c>
      <c r="J253" s="26" t="s">
        <v>81</v>
      </c>
      <c r="K253" s="26" t="s">
        <v>82</v>
      </c>
      <c r="L253" s="26" t="s">
        <v>83</v>
      </c>
      <c r="M253" s="26" t="s">
        <v>84</v>
      </c>
      <c r="N253" s="26" t="s">
        <v>85</v>
      </c>
      <c r="O253" s="26" t="s">
        <v>86</v>
      </c>
      <c r="P253" s="31" t="s">
        <v>107</v>
      </c>
    </row>
    <row r="254" spans="1:16" ht="34.5" customHeight="1" x14ac:dyDescent="0.25">
      <c r="A254" s="114" t="s">
        <v>157</v>
      </c>
      <c r="B254" s="115"/>
      <c r="C254" s="115"/>
      <c r="D254" s="115"/>
      <c r="E254" s="115"/>
      <c r="F254" s="115"/>
      <c r="G254" s="115"/>
      <c r="H254" s="115"/>
      <c r="I254" s="115"/>
      <c r="J254" s="115"/>
      <c r="K254" s="115"/>
      <c r="L254" s="115"/>
      <c r="M254" s="115"/>
      <c r="N254" s="115"/>
      <c r="O254" s="115"/>
      <c r="P254" s="116"/>
    </row>
    <row r="255" spans="1:16" ht="15.75" x14ac:dyDescent="0.25">
      <c r="A255" s="46">
        <v>70</v>
      </c>
      <c r="B255" s="29">
        <v>0</v>
      </c>
      <c r="C255" s="29">
        <v>0</v>
      </c>
      <c r="D255" s="29">
        <v>0</v>
      </c>
      <c r="E255" s="29">
        <v>0</v>
      </c>
      <c r="F255" s="29">
        <v>0</v>
      </c>
      <c r="G255" s="29">
        <v>0</v>
      </c>
      <c r="H255" s="29">
        <v>784</v>
      </c>
      <c r="I255" s="29">
        <v>784</v>
      </c>
      <c r="J255" s="29">
        <v>0</v>
      </c>
      <c r="K255" s="29">
        <v>0</v>
      </c>
      <c r="L255" s="29">
        <v>0</v>
      </c>
      <c r="M255" s="29">
        <v>0</v>
      </c>
      <c r="N255" s="29">
        <v>0</v>
      </c>
      <c r="O255" s="29">
        <v>0</v>
      </c>
      <c r="P255" s="52">
        <f>SUM(B255:O255)</f>
        <v>1568</v>
      </c>
    </row>
    <row r="256" spans="1:16" ht="15.75" x14ac:dyDescent="0.25">
      <c r="A256" s="48">
        <v>71</v>
      </c>
      <c r="B256" s="35">
        <v>0</v>
      </c>
      <c r="C256" s="35">
        <v>0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294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>
        <v>0</v>
      </c>
      <c r="P256" s="59">
        <f>SUM(B256:O256)</f>
        <v>294</v>
      </c>
    </row>
    <row r="257" spans="1:16" ht="15.75" x14ac:dyDescent="0.25">
      <c r="A257" s="1"/>
    </row>
    <row r="258" spans="1:16" ht="15.75" x14ac:dyDescent="0.25">
      <c r="A258" s="1"/>
    </row>
    <row r="259" spans="1:16" ht="39" customHeight="1" x14ac:dyDescent="0.25">
      <c r="A259" s="117" t="s">
        <v>172</v>
      </c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9"/>
    </row>
    <row r="260" spans="1:16" ht="15.75" x14ac:dyDescent="0.25">
      <c r="A260" s="1"/>
    </row>
    <row r="261" spans="1:16" ht="38.25" customHeight="1" x14ac:dyDescent="0.25">
      <c r="A261" s="62" t="s">
        <v>173</v>
      </c>
      <c r="B261" s="63"/>
      <c r="C261" s="63"/>
      <c r="D261" s="63"/>
      <c r="E261" s="63"/>
      <c r="F261" s="63"/>
      <c r="G261" s="63"/>
      <c r="H261" s="63"/>
      <c r="I261" s="63"/>
      <c r="J261" s="63"/>
      <c r="K261" s="63"/>
      <c r="L261" s="64"/>
    </row>
    <row r="262" spans="1:16" ht="30" x14ac:dyDescent="0.25">
      <c r="A262" s="65" t="s">
        <v>3</v>
      </c>
      <c r="B262" s="68" t="s">
        <v>4</v>
      </c>
      <c r="C262" s="68" t="s">
        <v>5</v>
      </c>
      <c r="D262" s="68" t="s">
        <v>6</v>
      </c>
      <c r="E262" s="71" t="s">
        <v>90</v>
      </c>
      <c r="F262" s="72"/>
      <c r="G262" s="3" t="s">
        <v>111</v>
      </c>
      <c r="H262" s="68" t="s">
        <v>93</v>
      </c>
      <c r="I262" s="3" t="s">
        <v>11</v>
      </c>
      <c r="J262" s="71" t="s">
        <v>112</v>
      </c>
      <c r="K262" s="72"/>
      <c r="L262" s="18" t="s">
        <v>14</v>
      </c>
    </row>
    <row r="263" spans="1:16" ht="30" x14ac:dyDescent="0.25">
      <c r="A263" s="66"/>
      <c r="B263" s="69"/>
      <c r="C263" s="69"/>
      <c r="D263" s="69"/>
      <c r="E263" s="3" t="s">
        <v>16</v>
      </c>
      <c r="F263" s="3" t="s">
        <v>18</v>
      </c>
      <c r="G263" s="4" t="s">
        <v>92</v>
      </c>
      <c r="H263" s="69"/>
      <c r="I263" s="4" t="s">
        <v>12</v>
      </c>
      <c r="J263" s="3" t="s">
        <v>16</v>
      </c>
      <c r="K263" s="3" t="s">
        <v>18</v>
      </c>
      <c r="L263" s="19" t="s">
        <v>15</v>
      </c>
    </row>
    <row r="264" spans="1:16" ht="39" customHeight="1" x14ac:dyDescent="0.25">
      <c r="A264" s="67"/>
      <c r="B264" s="70"/>
      <c r="C264" s="70"/>
      <c r="D264" s="70"/>
      <c r="E264" s="6" t="s">
        <v>17</v>
      </c>
      <c r="F264" s="6" t="s">
        <v>19</v>
      </c>
      <c r="G264" s="5"/>
      <c r="H264" s="70"/>
      <c r="I264" s="5"/>
      <c r="J264" s="6" t="s">
        <v>124</v>
      </c>
      <c r="K264" s="6" t="s">
        <v>125</v>
      </c>
      <c r="L264" s="20"/>
    </row>
    <row r="265" spans="1:16" ht="102.75" customHeight="1" x14ac:dyDescent="0.25">
      <c r="A265" s="21">
        <v>72</v>
      </c>
      <c r="B265" s="11" t="s">
        <v>174</v>
      </c>
      <c r="C265" s="11">
        <v>483883</v>
      </c>
      <c r="D265" s="12" t="s">
        <v>28</v>
      </c>
      <c r="E265" s="11">
        <v>2</v>
      </c>
      <c r="F265" s="11">
        <v>2</v>
      </c>
      <c r="G265" s="11">
        <f>E265+F265</f>
        <v>4</v>
      </c>
      <c r="H265" s="11" t="s">
        <v>25</v>
      </c>
      <c r="I265" s="13">
        <v>2574.9699999999998</v>
      </c>
      <c r="J265" s="13">
        <f>E265*I265</f>
        <v>5149.9399999999996</v>
      </c>
      <c r="K265" s="13">
        <f>F265*I265</f>
        <v>5149.9399999999996</v>
      </c>
      <c r="L265" s="22">
        <f>J265+K265</f>
        <v>10299.879999999999</v>
      </c>
    </row>
    <row r="266" spans="1:16" ht="99" customHeight="1" x14ac:dyDescent="0.25">
      <c r="A266" s="23">
        <v>73</v>
      </c>
      <c r="B266" s="15" t="s">
        <v>175</v>
      </c>
      <c r="C266" s="15">
        <v>1346</v>
      </c>
      <c r="D266" s="16" t="s">
        <v>28</v>
      </c>
      <c r="E266" s="15">
        <v>2</v>
      </c>
      <c r="F266" s="15">
        <v>22</v>
      </c>
      <c r="G266" s="53">
        <f>E266+F266</f>
        <v>24</v>
      </c>
      <c r="H266" s="15" t="s">
        <v>25</v>
      </c>
      <c r="I266" s="17">
        <v>289</v>
      </c>
      <c r="J266" s="55">
        <f>E266*I266</f>
        <v>578</v>
      </c>
      <c r="K266" s="55">
        <f>F266*I266</f>
        <v>6358</v>
      </c>
      <c r="L266" s="56">
        <f>J266+K266</f>
        <v>6936</v>
      </c>
    </row>
    <row r="267" spans="1:16" ht="35.25" customHeight="1" x14ac:dyDescent="0.25">
      <c r="A267" s="108" t="s">
        <v>206</v>
      </c>
      <c r="B267" s="109"/>
      <c r="C267" s="109"/>
      <c r="D267" s="109"/>
      <c r="E267" s="109"/>
      <c r="F267" s="109"/>
      <c r="G267" s="109"/>
      <c r="H267" s="109"/>
      <c r="I267" s="110"/>
      <c r="J267" s="41">
        <f>SUM(J265:J266)</f>
        <v>5727.94</v>
      </c>
      <c r="K267" s="41">
        <f>SUM(K265:K266)</f>
        <v>11507.939999999999</v>
      </c>
      <c r="L267" s="42">
        <f>SUM(L265:L266)</f>
        <v>17235.879999999997</v>
      </c>
    </row>
    <row r="268" spans="1:16" ht="40.5" customHeight="1" x14ac:dyDescent="0.25">
      <c r="A268" s="1"/>
    </row>
    <row r="269" spans="1:16" ht="38.25" customHeight="1" x14ac:dyDescent="0.25">
      <c r="A269" s="111" t="s">
        <v>72</v>
      </c>
      <c r="B269" s="112"/>
      <c r="C269" s="112"/>
      <c r="D269" s="112"/>
      <c r="E269" s="112"/>
      <c r="F269" s="112"/>
      <c r="G269" s="112"/>
      <c r="H269" s="112"/>
      <c r="I269" s="112"/>
      <c r="J269" s="112"/>
      <c r="K269" s="112"/>
      <c r="L269" s="112"/>
      <c r="M269" s="112"/>
      <c r="N269" s="112"/>
      <c r="O269" s="112"/>
      <c r="P269" s="113"/>
    </row>
    <row r="270" spans="1:16" ht="80.25" customHeight="1" x14ac:dyDescent="0.25">
      <c r="A270" s="45" t="s">
        <v>3</v>
      </c>
      <c r="B270" s="26" t="s">
        <v>73</v>
      </c>
      <c r="C270" s="26" t="s">
        <v>74</v>
      </c>
      <c r="D270" s="26" t="s">
        <v>75</v>
      </c>
      <c r="E270" s="26" t="s">
        <v>76</v>
      </c>
      <c r="F270" s="26" t="s">
        <v>77</v>
      </c>
      <c r="G270" s="26" t="s">
        <v>78</v>
      </c>
      <c r="H270" s="26" t="s">
        <v>79</v>
      </c>
      <c r="I270" s="26" t="s">
        <v>80</v>
      </c>
      <c r="J270" s="26" t="s">
        <v>81</v>
      </c>
      <c r="K270" s="26" t="s">
        <v>82</v>
      </c>
      <c r="L270" s="26" t="s">
        <v>83</v>
      </c>
      <c r="M270" s="26" t="s">
        <v>84</v>
      </c>
      <c r="N270" s="26" t="s">
        <v>85</v>
      </c>
      <c r="O270" s="26" t="s">
        <v>86</v>
      </c>
      <c r="P270" s="31" t="s">
        <v>107</v>
      </c>
    </row>
    <row r="271" spans="1:16" ht="34.5" customHeight="1" x14ac:dyDescent="0.25">
      <c r="A271" s="114" t="s">
        <v>173</v>
      </c>
      <c r="B271" s="115"/>
      <c r="C271" s="115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6"/>
    </row>
    <row r="272" spans="1:16" ht="15.75" x14ac:dyDescent="0.25">
      <c r="A272" s="46">
        <v>72</v>
      </c>
      <c r="B272" s="29">
        <v>0</v>
      </c>
      <c r="C272" s="29">
        <v>0</v>
      </c>
      <c r="D272" s="29">
        <v>1</v>
      </c>
      <c r="E272" s="29">
        <v>0</v>
      </c>
      <c r="F272" s="29">
        <v>0</v>
      </c>
      <c r="G272" s="29">
        <v>0</v>
      </c>
      <c r="H272" s="29">
        <v>0</v>
      </c>
      <c r="I272" s="29">
        <v>0</v>
      </c>
      <c r="J272" s="29">
        <v>0</v>
      </c>
      <c r="K272" s="29">
        <v>0</v>
      </c>
      <c r="L272" s="29">
        <v>0</v>
      </c>
      <c r="M272" s="29">
        <v>0</v>
      </c>
      <c r="N272" s="29">
        <v>1</v>
      </c>
      <c r="O272" s="29">
        <v>0</v>
      </c>
      <c r="P272" s="31">
        <f>SUM(B272:O272)</f>
        <v>2</v>
      </c>
    </row>
    <row r="273" spans="1:16" ht="15.75" x14ac:dyDescent="0.25">
      <c r="A273" s="48">
        <v>73</v>
      </c>
      <c r="B273" s="35">
        <v>0</v>
      </c>
      <c r="C273" s="35">
        <v>0</v>
      </c>
      <c r="D273" s="35">
        <v>2</v>
      </c>
      <c r="E273" s="35">
        <v>0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10</v>
      </c>
      <c r="L273" s="35">
        <v>0</v>
      </c>
      <c r="M273" s="35">
        <v>0</v>
      </c>
      <c r="N273" s="35">
        <v>10</v>
      </c>
      <c r="O273" s="35">
        <v>0</v>
      </c>
      <c r="P273" s="58">
        <f>SUM(B273:O273)</f>
        <v>22</v>
      </c>
    </row>
    <row r="274" spans="1:16" ht="15.75" x14ac:dyDescent="0.25">
      <c r="A274" s="1"/>
    </row>
    <row r="275" spans="1:16" ht="15.75" x14ac:dyDescent="0.25">
      <c r="A275" s="1"/>
    </row>
    <row r="276" spans="1:16" ht="39" customHeight="1" x14ac:dyDescent="0.25">
      <c r="A276" s="117" t="s">
        <v>176</v>
      </c>
      <c r="B276" s="118"/>
      <c r="C276" s="118"/>
      <c r="D276" s="118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9"/>
    </row>
    <row r="277" spans="1:16" ht="15.75" x14ac:dyDescent="0.25">
      <c r="A277" s="1"/>
    </row>
    <row r="278" spans="1:16" ht="40.5" customHeight="1" x14ac:dyDescent="0.25">
      <c r="A278" s="62" t="s">
        <v>177</v>
      </c>
      <c r="B278" s="63"/>
      <c r="C278" s="63"/>
      <c r="D278" s="63"/>
      <c r="E278" s="63"/>
      <c r="F278" s="63"/>
      <c r="G278" s="63"/>
      <c r="H278" s="63"/>
      <c r="I278" s="63"/>
      <c r="J278" s="63"/>
      <c r="K278" s="63"/>
      <c r="L278" s="64"/>
    </row>
    <row r="279" spans="1:16" ht="30" x14ac:dyDescent="0.25">
      <c r="A279" s="65" t="s">
        <v>3</v>
      </c>
      <c r="B279" s="68" t="s">
        <v>4</v>
      </c>
      <c r="C279" s="68" t="s">
        <v>5</v>
      </c>
      <c r="D279" s="68" t="s">
        <v>6</v>
      </c>
      <c r="E279" s="71" t="s">
        <v>90</v>
      </c>
      <c r="F279" s="72"/>
      <c r="G279" s="3" t="s">
        <v>111</v>
      </c>
      <c r="H279" s="68" t="s">
        <v>93</v>
      </c>
      <c r="I279" s="3" t="s">
        <v>11</v>
      </c>
      <c r="J279" s="71" t="s">
        <v>112</v>
      </c>
      <c r="K279" s="72"/>
      <c r="L279" s="18" t="s">
        <v>123</v>
      </c>
    </row>
    <row r="280" spans="1:16" ht="30" x14ac:dyDescent="0.25">
      <c r="A280" s="66"/>
      <c r="B280" s="69"/>
      <c r="C280" s="69"/>
      <c r="D280" s="69"/>
      <c r="E280" s="3" t="s">
        <v>16</v>
      </c>
      <c r="F280" s="3" t="s">
        <v>18</v>
      </c>
      <c r="G280" s="4" t="s">
        <v>92</v>
      </c>
      <c r="H280" s="69"/>
      <c r="I280" s="4" t="s">
        <v>12</v>
      </c>
      <c r="J280" s="3" t="s">
        <v>16</v>
      </c>
      <c r="K280" s="3" t="s">
        <v>18</v>
      </c>
      <c r="L280" s="19" t="s">
        <v>15</v>
      </c>
    </row>
    <row r="281" spans="1:16" ht="36" customHeight="1" x14ac:dyDescent="0.25">
      <c r="A281" s="67"/>
      <c r="B281" s="70"/>
      <c r="C281" s="70"/>
      <c r="D281" s="70"/>
      <c r="E281" s="6" t="s">
        <v>17</v>
      </c>
      <c r="F281" s="6" t="s">
        <v>19</v>
      </c>
      <c r="G281" s="5"/>
      <c r="H281" s="70"/>
      <c r="I281" s="5"/>
      <c r="J281" s="6" t="s">
        <v>124</v>
      </c>
      <c r="K281" s="6" t="s">
        <v>125</v>
      </c>
      <c r="L281" s="20"/>
    </row>
    <row r="282" spans="1:16" ht="109.5" customHeight="1" x14ac:dyDescent="0.25">
      <c r="A282" s="21">
        <v>74</v>
      </c>
      <c r="B282" s="11" t="s">
        <v>178</v>
      </c>
      <c r="C282" s="11">
        <v>482597</v>
      </c>
      <c r="D282" s="25" t="s">
        <v>28</v>
      </c>
      <c r="E282" s="11">
        <v>10</v>
      </c>
      <c r="F282" s="11">
        <v>80</v>
      </c>
      <c r="G282" s="11">
        <f>E282+F282</f>
        <v>90</v>
      </c>
      <c r="H282" s="11" t="s">
        <v>25</v>
      </c>
      <c r="I282" s="13">
        <v>2252.6</v>
      </c>
      <c r="J282" s="13">
        <f>E282*I282</f>
        <v>22526</v>
      </c>
      <c r="K282" s="13">
        <f>F282*I282</f>
        <v>180208</v>
      </c>
      <c r="L282" s="22">
        <f>J282+K282</f>
        <v>202734</v>
      </c>
    </row>
    <row r="283" spans="1:16" ht="39" customHeight="1" x14ac:dyDescent="0.25">
      <c r="A283" s="126" t="s">
        <v>179</v>
      </c>
      <c r="B283" s="127"/>
      <c r="C283" s="127"/>
      <c r="D283" s="127"/>
      <c r="E283" s="127"/>
      <c r="F283" s="127"/>
      <c r="G283" s="127"/>
      <c r="H283" s="127"/>
      <c r="I283" s="128"/>
      <c r="J283" s="24">
        <f>J282</f>
        <v>22526</v>
      </c>
      <c r="K283" s="24">
        <f>K282</f>
        <v>180208</v>
      </c>
      <c r="L283" s="60">
        <f>L282</f>
        <v>202734</v>
      </c>
    </row>
    <row r="284" spans="1:16" ht="38.25" customHeight="1" x14ac:dyDescent="0.25">
      <c r="A284" s="2"/>
    </row>
    <row r="285" spans="1:16" ht="39" customHeight="1" x14ac:dyDescent="0.25">
      <c r="A285" s="111" t="s">
        <v>72</v>
      </c>
      <c r="B285" s="112"/>
      <c r="C285" s="112"/>
      <c r="D285" s="112"/>
      <c r="E285" s="112"/>
      <c r="F285" s="112"/>
      <c r="G285" s="112"/>
      <c r="H285" s="112"/>
      <c r="I285" s="112"/>
      <c r="J285" s="112"/>
      <c r="K285" s="112"/>
      <c r="L285" s="112"/>
      <c r="M285" s="112"/>
      <c r="N285" s="112"/>
      <c r="O285" s="112"/>
      <c r="P285" s="113"/>
    </row>
    <row r="286" spans="1:16" ht="77.25" customHeight="1" x14ac:dyDescent="0.25">
      <c r="A286" s="45" t="s">
        <v>3</v>
      </c>
      <c r="B286" s="26" t="s">
        <v>73</v>
      </c>
      <c r="C286" s="26" t="s">
        <v>74</v>
      </c>
      <c r="D286" s="26" t="s">
        <v>75</v>
      </c>
      <c r="E286" s="26" t="s">
        <v>76</v>
      </c>
      <c r="F286" s="26" t="s">
        <v>77</v>
      </c>
      <c r="G286" s="26" t="s">
        <v>78</v>
      </c>
      <c r="H286" s="26" t="s">
        <v>79</v>
      </c>
      <c r="I286" s="26" t="s">
        <v>80</v>
      </c>
      <c r="J286" s="26" t="s">
        <v>81</v>
      </c>
      <c r="K286" s="26" t="s">
        <v>82</v>
      </c>
      <c r="L286" s="26" t="s">
        <v>83</v>
      </c>
      <c r="M286" s="26" t="s">
        <v>84</v>
      </c>
      <c r="N286" s="26" t="s">
        <v>85</v>
      </c>
      <c r="O286" s="26" t="s">
        <v>86</v>
      </c>
      <c r="P286" s="31" t="s">
        <v>107</v>
      </c>
    </row>
    <row r="287" spans="1:16" ht="33" customHeight="1" x14ac:dyDescent="0.25">
      <c r="A287" s="114" t="s">
        <v>177</v>
      </c>
      <c r="B287" s="115"/>
      <c r="C287" s="115"/>
      <c r="D287" s="115"/>
      <c r="E287" s="115"/>
      <c r="F287" s="115"/>
      <c r="G287" s="115"/>
      <c r="H287" s="115"/>
      <c r="I287" s="115"/>
      <c r="J287" s="115"/>
      <c r="K287" s="115"/>
      <c r="L287" s="115"/>
      <c r="M287" s="115"/>
      <c r="N287" s="115"/>
      <c r="O287" s="115"/>
      <c r="P287" s="116"/>
    </row>
    <row r="288" spans="1:16" ht="15.75" x14ac:dyDescent="0.25">
      <c r="A288" s="49">
        <v>74</v>
      </c>
      <c r="B288" s="50">
        <v>0</v>
      </c>
      <c r="C288" s="50">
        <v>0</v>
      </c>
      <c r="D288" s="50">
        <v>15</v>
      </c>
      <c r="E288" s="50">
        <v>0</v>
      </c>
      <c r="F288" s="50">
        <v>0</v>
      </c>
      <c r="G288" s="50">
        <v>0</v>
      </c>
      <c r="H288" s="50">
        <v>15</v>
      </c>
      <c r="I288" s="50">
        <v>10</v>
      </c>
      <c r="J288" s="50">
        <v>10</v>
      </c>
      <c r="K288" s="50">
        <v>0</v>
      </c>
      <c r="L288" s="50">
        <v>0</v>
      </c>
      <c r="M288" s="50">
        <v>0</v>
      </c>
      <c r="N288" s="50">
        <v>30</v>
      </c>
      <c r="O288" s="50">
        <v>0</v>
      </c>
      <c r="P288" s="51">
        <f>SUM(B288:O288)</f>
        <v>80</v>
      </c>
    </row>
    <row r="289" spans="1:10" ht="15.75" x14ac:dyDescent="0.25">
      <c r="A289" s="2"/>
    </row>
    <row r="290" spans="1:10" ht="15.75" x14ac:dyDescent="0.25">
      <c r="A290" s="2"/>
    </row>
    <row r="291" spans="1:10" ht="39.75" customHeight="1" x14ac:dyDescent="0.25">
      <c r="A291" s="129" t="s">
        <v>180</v>
      </c>
      <c r="B291" s="130"/>
      <c r="C291" s="130"/>
      <c r="D291" s="130"/>
      <c r="E291" s="130"/>
      <c r="F291" s="130"/>
      <c r="G291" s="130"/>
      <c r="H291" s="130"/>
      <c r="I291" s="130"/>
      <c r="J291" s="131"/>
    </row>
    <row r="292" spans="1:10" ht="64.5" customHeight="1" x14ac:dyDescent="0.25">
      <c r="A292" s="132"/>
      <c r="B292" s="133"/>
      <c r="C292" s="133"/>
      <c r="D292" s="133"/>
      <c r="E292" s="133"/>
      <c r="F292" s="133"/>
      <c r="G292" s="134"/>
      <c r="H292" s="26" t="s">
        <v>16</v>
      </c>
      <c r="I292" s="26" t="s">
        <v>181</v>
      </c>
      <c r="J292" s="31" t="s">
        <v>182</v>
      </c>
    </row>
    <row r="293" spans="1:10" ht="47.25" customHeight="1" x14ac:dyDescent="0.25">
      <c r="A293" s="135" t="s">
        <v>183</v>
      </c>
      <c r="B293" s="136"/>
      <c r="C293" s="136"/>
      <c r="D293" s="136"/>
      <c r="E293" s="136"/>
      <c r="F293" s="136"/>
      <c r="G293" s="137"/>
      <c r="H293" s="27">
        <f>J69</f>
        <v>2420533.3699999996</v>
      </c>
      <c r="I293" s="27">
        <f>K69</f>
        <v>3445568.52</v>
      </c>
      <c r="J293" s="32">
        <f t="shared" ref="J293:J301" si="32">H293+I293</f>
        <v>5866101.8899999997</v>
      </c>
    </row>
    <row r="294" spans="1:10" ht="41.25" customHeight="1" x14ac:dyDescent="0.25">
      <c r="A294" s="132" t="s">
        <v>184</v>
      </c>
      <c r="B294" s="133"/>
      <c r="C294" s="133"/>
      <c r="D294" s="133"/>
      <c r="E294" s="133"/>
      <c r="F294" s="133"/>
      <c r="G294" s="134"/>
      <c r="H294" s="28">
        <f>J120</f>
        <v>2370681.7999999998</v>
      </c>
      <c r="I294" s="28">
        <f>K120</f>
        <v>4737090.4000000004</v>
      </c>
      <c r="J294" s="33">
        <f t="shared" si="32"/>
        <v>7107772.2000000002</v>
      </c>
    </row>
    <row r="295" spans="1:10" ht="36.75" customHeight="1" x14ac:dyDescent="0.25">
      <c r="A295" s="135" t="s">
        <v>185</v>
      </c>
      <c r="B295" s="136"/>
      <c r="C295" s="136"/>
      <c r="D295" s="136"/>
      <c r="E295" s="136"/>
      <c r="F295" s="136"/>
      <c r="G295" s="137"/>
      <c r="H295" s="27">
        <f>J151</f>
        <v>467750.25</v>
      </c>
      <c r="I295" s="27">
        <f>K151</f>
        <v>604360.75</v>
      </c>
      <c r="J295" s="32">
        <f t="shared" si="32"/>
        <v>1072111</v>
      </c>
    </row>
    <row r="296" spans="1:10" ht="38.25" customHeight="1" x14ac:dyDescent="0.25">
      <c r="A296" s="132" t="s">
        <v>186</v>
      </c>
      <c r="B296" s="133"/>
      <c r="C296" s="133"/>
      <c r="D296" s="133"/>
      <c r="E296" s="133"/>
      <c r="F296" s="133"/>
      <c r="G296" s="134"/>
      <c r="H296" s="28">
        <f>J180</f>
        <v>189584.52000000002</v>
      </c>
      <c r="I296" s="28">
        <f>K180</f>
        <v>456931.56</v>
      </c>
      <c r="J296" s="33">
        <f t="shared" si="32"/>
        <v>646516.08000000007</v>
      </c>
    </row>
    <row r="297" spans="1:10" ht="42.75" customHeight="1" x14ac:dyDescent="0.25">
      <c r="A297" s="135" t="s">
        <v>187</v>
      </c>
      <c r="B297" s="136"/>
      <c r="C297" s="136"/>
      <c r="D297" s="136"/>
      <c r="E297" s="136"/>
      <c r="F297" s="136"/>
      <c r="G297" s="137"/>
      <c r="H297" s="27">
        <f>J218</f>
        <v>184871.24999999997</v>
      </c>
      <c r="I297" s="27">
        <f>K218</f>
        <v>520861.88999999996</v>
      </c>
      <c r="J297" s="32">
        <f t="shared" si="32"/>
        <v>705733.1399999999</v>
      </c>
    </row>
    <row r="298" spans="1:10" ht="32.25" customHeight="1" x14ac:dyDescent="0.25">
      <c r="A298" s="132" t="s">
        <v>188</v>
      </c>
      <c r="B298" s="133"/>
      <c r="C298" s="133"/>
      <c r="D298" s="133"/>
      <c r="E298" s="133"/>
      <c r="F298" s="133"/>
      <c r="G298" s="134"/>
      <c r="H298" s="28">
        <f>M250</f>
        <v>963864.3</v>
      </c>
      <c r="I298" s="28">
        <f>N250</f>
        <v>1636324.62</v>
      </c>
      <c r="J298" s="33">
        <f t="shared" si="32"/>
        <v>2600188.92</v>
      </c>
    </row>
    <row r="299" spans="1:10" ht="44.25" customHeight="1" x14ac:dyDescent="0.25">
      <c r="A299" s="135" t="s">
        <v>189</v>
      </c>
      <c r="B299" s="136"/>
      <c r="C299" s="136"/>
      <c r="D299" s="136"/>
      <c r="E299" s="136"/>
      <c r="F299" s="136"/>
      <c r="G299" s="137"/>
      <c r="H299" s="27">
        <f>J267</f>
        <v>5727.94</v>
      </c>
      <c r="I299" s="27">
        <f>K267</f>
        <v>11507.939999999999</v>
      </c>
      <c r="J299" s="32">
        <f t="shared" si="32"/>
        <v>17235.879999999997</v>
      </c>
    </row>
    <row r="300" spans="1:10" ht="39.75" customHeight="1" x14ac:dyDescent="0.25">
      <c r="A300" s="132" t="s">
        <v>190</v>
      </c>
      <c r="B300" s="133"/>
      <c r="C300" s="133"/>
      <c r="D300" s="133"/>
      <c r="E300" s="133"/>
      <c r="F300" s="133"/>
      <c r="G300" s="134"/>
      <c r="H300" s="28">
        <f>J283</f>
        <v>22526</v>
      </c>
      <c r="I300" s="28">
        <f>K283</f>
        <v>180208</v>
      </c>
      <c r="J300" s="33">
        <f t="shared" si="32"/>
        <v>202734</v>
      </c>
    </row>
    <row r="301" spans="1:10" ht="45.75" customHeight="1" x14ac:dyDescent="0.25">
      <c r="A301" s="138" t="s">
        <v>191</v>
      </c>
      <c r="B301" s="139"/>
      <c r="C301" s="139"/>
      <c r="D301" s="139"/>
      <c r="E301" s="139"/>
      <c r="F301" s="139"/>
      <c r="G301" s="140"/>
      <c r="H301" s="34">
        <f>SUM(H293:H300)</f>
        <v>6625539.4299999997</v>
      </c>
      <c r="I301" s="61">
        <f>SUM(I293:I300)</f>
        <v>11592853.680000002</v>
      </c>
      <c r="J301" s="60">
        <f t="shared" si="32"/>
        <v>18218393.109999999</v>
      </c>
    </row>
    <row r="302" spans="1:10" ht="15.75" x14ac:dyDescent="0.25">
      <c r="A302" s="2"/>
    </row>
  </sheetData>
  <mergeCells count="387">
    <mergeCell ref="A1:P1"/>
    <mergeCell ref="A164:P164"/>
    <mergeCell ref="A197:P197"/>
    <mergeCell ref="A240:P240"/>
    <mergeCell ref="A259:P259"/>
    <mergeCell ref="A104:P104"/>
    <mergeCell ref="A13:P13"/>
    <mergeCell ref="A6:P6"/>
    <mergeCell ref="A7:P7"/>
    <mergeCell ref="A8:P8"/>
    <mergeCell ref="A9:P9"/>
    <mergeCell ref="A10:P10"/>
    <mergeCell ref="A3:P3"/>
    <mergeCell ref="A4:P4"/>
    <mergeCell ref="A5:P5"/>
    <mergeCell ref="A252:P252"/>
    <mergeCell ref="A254:P254"/>
    <mergeCell ref="J35:J36"/>
    <mergeCell ref="K35:K36"/>
    <mergeCell ref="L35:L36"/>
    <mergeCell ref="J39:J40"/>
    <mergeCell ref="K39:K40"/>
    <mergeCell ref="L39:L40"/>
    <mergeCell ref="A246:A247"/>
    <mergeCell ref="A299:G299"/>
    <mergeCell ref="A300:G300"/>
    <mergeCell ref="A301:G301"/>
    <mergeCell ref="A293:G293"/>
    <mergeCell ref="A294:G294"/>
    <mergeCell ref="A295:G295"/>
    <mergeCell ref="A296:G296"/>
    <mergeCell ref="A297:G297"/>
    <mergeCell ref="A298:G298"/>
    <mergeCell ref="J279:K279"/>
    <mergeCell ref="A283:I283"/>
    <mergeCell ref="A285:P285"/>
    <mergeCell ref="A287:P287"/>
    <mergeCell ref="A291:J291"/>
    <mergeCell ref="A292:G292"/>
    <mergeCell ref="A267:I267"/>
    <mergeCell ref="A269:P269"/>
    <mergeCell ref="A271:P271"/>
    <mergeCell ref="A278:L278"/>
    <mergeCell ref="A279:A281"/>
    <mergeCell ref="B279:B281"/>
    <mergeCell ref="C279:C281"/>
    <mergeCell ref="D279:D281"/>
    <mergeCell ref="E279:F279"/>
    <mergeCell ref="H279:H281"/>
    <mergeCell ref="A276:P276"/>
    <mergeCell ref="E262:F262"/>
    <mergeCell ref="H262:H264"/>
    <mergeCell ref="J262:K262"/>
    <mergeCell ref="K248:K249"/>
    <mergeCell ref="L248:L249"/>
    <mergeCell ref="M248:M249"/>
    <mergeCell ref="N248:N249"/>
    <mergeCell ref="O248:O249"/>
    <mergeCell ref="A250:L250"/>
    <mergeCell ref="A261:L261"/>
    <mergeCell ref="A262:A264"/>
    <mergeCell ref="B262:B264"/>
    <mergeCell ref="C262:C264"/>
    <mergeCell ref="D262:D264"/>
    <mergeCell ref="C246:C247"/>
    <mergeCell ref="D246:D247"/>
    <mergeCell ref="E246:E247"/>
    <mergeCell ref="F246:F247"/>
    <mergeCell ref="G246:G247"/>
    <mergeCell ref="H246:H247"/>
    <mergeCell ref="O246:O247"/>
    <mergeCell ref="A248:A249"/>
    <mergeCell ref="C248:C249"/>
    <mergeCell ref="D248:D249"/>
    <mergeCell ref="E248:E249"/>
    <mergeCell ref="F248:F249"/>
    <mergeCell ref="G248:G249"/>
    <mergeCell ref="H248:H249"/>
    <mergeCell ref="I248:I249"/>
    <mergeCell ref="J248:J249"/>
    <mergeCell ref="I246:I247"/>
    <mergeCell ref="J246:J247"/>
    <mergeCell ref="K246:K247"/>
    <mergeCell ref="L246:L247"/>
    <mergeCell ref="M246:M247"/>
    <mergeCell ref="N246:N247"/>
    <mergeCell ref="A218:I218"/>
    <mergeCell ref="A220:P220"/>
    <mergeCell ref="A222:P222"/>
    <mergeCell ref="A242:O242"/>
    <mergeCell ref="A243:A245"/>
    <mergeCell ref="B243:B245"/>
    <mergeCell ref="C243:C245"/>
    <mergeCell ref="D243:D245"/>
    <mergeCell ref="E243:G243"/>
    <mergeCell ref="H243:J243"/>
    <mergeCell ref="K243:K245"/>
    <mergeCell ref="M243:N243"/>
    <mergeCell ref="A180:I180"/>
    <mergeCell ref="A182:P182"/>
    <mergeCell ref="A184:P184"/>
    <mergeCell ref="A199:L199"/>
    <mergeCell ref="A200:A202"/>
    <mergeCell ref="B200:B202"/>
    <mergeCell ref="C200:C202"/>
    <mergeCell ref="D200:D202"/>
    <mergeCell ref="E200:F200"/>
    <mergeCell ref="H200:H202"/>
    <mergeCell ref="J200:K200"/>
    <mergeCell ref="A155:P155"/>
    <mergeCell ref="A166:L166"/>
    <mergeCell ref="A167:A169"/>
    <mergeCell ref="B167:B169"/>
    <mergeCell ref="C167:C169"/>
    <mergeCell ref="D167:D169"/>
    <mergeCell ref="E167:F167"/>
    <mergeCell ref="H167:H169"/>
    <mergeCell ref="J167:K167"/>
    <mergeCell ref="J149:J150"/>
    <mergeCell ref="K149:K150"/>
    <mergeCell ref="L149:L150"/>
    <mergeCell ref="A151:I151"/>
    <mergeCell ref="A153:P153"/>
    <mergeCell ref="J147:J148"/>
    <mergeCell ref="K147:K148"/>
    <mergeCell ref="L147:L148"/>
    <mergeCell ref="A149:A150"/>
    <mergeCell ref="C149:C150"/>
    <mergeCell ref="D149:D150"/>
    <mergeCell ref="E149:E150"/>
    <mergeCell ref="F149:F150"/>
    <mergeCell ref="G149:G150"/>
    <mergeCell ref="H149:H150"/>
    <mergeCell ref="A147:A148"/>
    <mergeCell ref="C147:C148"/>
    <mergeCell ref="D147:D148"/>
    <mergeCell ref="E147:E148"/>
    <mergeCell ref="F147:F148"/>
    <mergeCell ref="G147:G148"/>
    <mergeCell ref="H147:H148"/>
    <mergeCell ref="I147:I148"/>
    <mergeCell ref="I149:I150"/>
    <mergeCell ref="A120:I120"/>
    <mergeCell ref="A122:P122"/>
    <mergeCell ref="A124:P124"/>
    <mergeCell ref="A139:L139"/>
    <mergeCell ref="A140:A142"/>
    <mergeCell ref="B140:B142"/>
    <mergeCell ref="C140:C142"/>
    <mergeCell ref="D140:D142"/>
    <mergeCell ref="E140:F140"/>
    <mergeCell ref="H140:H142"/>
    <mergeCell ref="J140:K140"/>
    <mergeCell ref="A137:P137"/>
    <mergeCell ref="A69:I69"/>
    <mergeCell ref="A71:P71"/>
    <mergeCell ref="A73:P73"/>
    <mergeCell ref="A106:L106"/>
    <mergeCell ref="A107:A109"/>
    <mergeCell ref="B107:B109"/>
    <mergeCell ref="C107:C109"/>
    <mergeCell ref="D107:D109"/>
    <mergeCell ref="E107:F107"/>
    <mergeCell ref="H107:H109"/>
    <mergeCell ref="J107:K107"/>
    <mergeCell ref="G67:G68"/>
    <mergeCell ref="H67:H68"/>
    <mergeCell ref="I67:I68"/>
    <mergeCell ref="J67:J68"/>
    <mergeCell ref="K67:K68"/>
    <mergeCell ref="L67:L68"/>
    <mergeCell ref="H65:H66"/>
    <mergeCell ref="I65:I66"/>
    <mergeCell ref="K65:K66"/>
    <mergeCell ref="L65:L66"/>
    <mergeCell ref="G65:G66"/>
    <mergeCell ref="J65:J66"/>
    <mergeCell ref="A67:A68"/>
    <mergeCell ref="C67:C68"/>
    <mergeCell ref="D67:D68"/>
    <mergeCell ref="E67:E68"/>
    <mergeCell ref="F67:F68"/>
    <mergeCell ref="A65:A66"/>
    <mergeCell ref="C65:C66"/>
    <mergeCell ref="D65:D66"/>
    <mergeCell ref="E65:E66"/>
    <mergeCell ref="F65:F66"/>
    <mergeCell ref="G63:G64"/>
    <mergeCell ref="H63:H64"/>
    <mergeCell ref="I63:I64"/>
    <mergeCell ref="J63:J64"/>
    <mergeCell ref="K63:K64"/>
    <mergeCell ref="L63:L64"/>
    <mergeCell ref="H60:H61"/>
    <mergeCell ref="I60:I61"/>
    <mergeCell ref="J60:J61"/>
    <mergeCell ref="K60:K61"/>
    <mergeCell ref="L60:L61"/>
    <mergeCell ref="G60:G61"/>
    <mergeCell ref="A63:A64"/>
    <mergeCell ref="C63:C64"/>
    <mergeCell ref="D63:D64"/>
    <mergeCell ref="E63:E64"/>
    <mergeCell ref="F63:F64"/>
    <mergeCell ref="A60:A61"/>
    <mergeCell ref="C60:C61"/>
    <mergeCell ref="D60:D61"/>
    <mergeCell ref="E60:E61"/>
    <mergeCell ref="F60:F61"/>
    <mergeCell ref="G58:G59"/>
    <mergeCell ref="H58:H59"/>
    <mergeCell ref="I58:I59"/>
    <mergeCell ref="J58:J59"/>
    <mergeCell ref="K58:K59"/>
    <mergeCell ref="L58:L59"/>
    <mergeCell ref="H56:H57"/>
    <mergeCell ref="I56:I57"/>
    <mergeCell ref="J56:J57"/>
    <mergeCell ref="K56:K57"/>
    <mergeCell ref="L56:L57"/>
    <mergeCell ref="G56:G57"/>
    <mergeCell ref="A58:A59"/>
    <mergeCell ref="C58:C59"/>
    <mergeCell ref="D58:D59"/>
    <mergeCell ref="E58:E59"/>
    <mergeCell ref="F58:F59"/>
    <mergeCell ref="A56:A57"/>
    <mergeCell ref="C56:C57"/>
    <mergeCell ref="D56:D57"/>
    <mergeCell ref="E56:E57"/>
    <mergeCell ref="F56:F57"/>
    <mergeCell ref="G54:G55"/>
    <mergeCell ref="H54:H55"/>
    <mergeCell ref="I54:I55"/>
    <mergeCell ref="J54:J55"/>
    <mergeCell ref="K54:K55"/>
    <mergeCell ref="L54:L55"/>
    <mergeCell ref="H52:H53"/>
    <mergeCell ref="I52:I53"/>
    <mergeCell ref="J52:J53"/>
    <mergeCell ref="K52:K53"/>
    <mergeCell ref="L52:L53"/>
    <mergeCell ref="G52:G53"/>
    <mergeCell ref="A54:A55"/>
    <mergeCell ref="C54:C55"/>
    <mergeCell ref="D54:D55"/>
    <mergeCell ref="E54:E55"/>
    <mergeCell ref="F54:F55"/>
    <mergeCell ref="A52:A53"/>
    <mergeCell ref="C52:C53"/>
    <mergeCell ref="D52:D53"/>
    <mergeCell ref="E52:E53"/>
    <mergeCell ref="F52:F53"/>
    <mergeCell ref="G48:G49"/>
    <mergeCell ref="H48:H49"/>
    <mergeCell ref="I48:I49"/>
    <mergeCell ref="H44:H45"/>
    <mergeCell ref="I44:I45"/>
    <mergeCell ref="J44:J45"/>
    <mergeCell ref="K44:K45"/>
    <mergeCell ref="L44:L45"/>
    <mergeCell ref="G44:G45"/>
    <mergeCell ref="J48:J49"/>
    <mergeCell ref="K48:K49"/>
    <mergeCell ref="L48:L49"/>
    <mergeCell ref="A48:A49"/>
    <mergeCell ref="C48:C49"/>
    <mergeCell ref="D48:D49"/>
    <mergeCell ref="E48:E49"/>
    <mergeCell ref="F48:F49"/>
    <mergeCell ref="A44:A45"/>
    <mergeCell ref="C44:C45"/>
    <mergeCell ref="D44:D45"/>
    <mergeCell ref="E44:E45"/>
    <mergeCell ref="F44:F45"/>
    <mergeCell ref="G41:G42"/>
    <mergeCell ref="H41:H42"/>
    <mergeCell ref="I41:I42"/>
    <mergeCell ref="J41:J42"/>
    <mergeCell ref="K41:K42"/>
    <mergeCell ref="L41:L42"/>
    <mergeCell ref="H39:H40"/>
    <mergeCell ref="I39:I40"/>
    <mergeCell ref="G39:G40"/>
    <mergeCell ref="A41:A42"/>
    <mergeCell ref="C41:C42"/>
    <mergeCell ref="D41:D42"/>
    <mergeCell ref="E41:E42"/>
    <mergeCell ref="F41:F42"/>
    <mergeCell ref="A39:A40"/>
    <mergeCell ref="C39:C40"/>
    <mergeCell ref="D39:D40"/>
    <mergeCell ref="E39:E40"/>
    <mergeCell ref="F39:F40"/>
    <mergeCell ref="L28:L31"/>
    <mergeCell ref="G28:G31"/>
    <mergeCell ref="A37:A38"/>
    <mergeCell ref="C37:C38"/>
    <mergeCell ref="D37:D38"/>
    <mergeCell ref="E37:E38"/>
    <mergeCell ref="F37:F38"/>
    <mergeCell ref="A35:A36"/>
    <mergeCell ref="C35:C36"/>
    <mergeCell ref="D35:D36"/>
    <mergeCell ref="E35:E36"/>
    <mergeCell ref="F35:F36"/>
    <mergeCell ref="G37:G38"/>
    <mergeCell ref="H37:H38"/>
    <mergeCell ref="I37:I38"/>
    <mergeCell ref="J37:J38"/>
    <mergeCell ref="K37:K38"/>
    <mergeCell ref="L37:L38"/>
    <mergeCell ref="H35:H36"/>
    <mergeCell ref="I35:I36"/>
    <mergeCell ref="G35:G36"/>
    <mergeCell ref="J24:J25"/>
    <mergeCell ref="K24:K25"/>
    <mergeCell ref="L24:L25"/>
    <mergeCell ref="G24:G25"/>
    <mergeCell ref="A33:A34"/>
    <mergeCell ref="C33:C34"/>
    <mergeCell ref="D33:D34"/>
    <mergeCell ref="E33:E34"/>
    <mergeCell ref="F33:F34"/>
    <mergeCell ref="A28:A31"/>
    <mergeCell ref="C28:C31"/>
    <mergeCell ref="D28:D31"/>
    <mergeCell ref="E28:E31"/>
    <mergeCell ref="F28:F31"/>
    <mergeCell ref="G33:G34"/>
    <mergeCell ref="H33:H34"/>
    <mergeCell ref="I33:I34"/>
    <mergeCell ref="J33:J34"/>
    <mergeCell ref="K33:K34"/>
    <mergeCell ref="L33:L34"/>
    <mergeCell ref="H28:H31"/>
    <mergeCell ref="I28:I31"/>
    <mergeCell ref="J28:J31"/>
    <mergeCell ref="K28:K31"/>
    <mergeCell ref="H19:H20"/>
    <mergeCell ref="I19:I20"/>
    <mergeCell ref="J19:J20"/>
    <mergeCell ref="K19:K20"/>
    <mergeCell ref="L19:L20"/>
    <mergeCell ref="G19:G20"/>
    <mergeCell ref="A26:A27"/>
    <mergeCell ref="C26:C27"/>
    <mergeCell ref="D26:D27"/>
    <mergeCell ref="E26:E27"/>
    <mergeCell ref="F26:F27"/>
    <mergeCell ref="A24:A25"/>
    <mergeCell ref="C24:C25"/>
    <mergeCell ref="D24:D25"/>
    <mergeCell ref="E24:E25"/>
    <mergeCell ref="F24:F25"/>
    <mergeCell ref="G26:G27"/>
    <mergeCell ref="H26:H27"/>
    <mergeCell ref="I26:I27"/>
    <mergeCell ref="J26:J27"/>
    <mergeCell ref="K26:K27"/>
    <mergeCell ref="L26:L27"/>
    <mergeCell ref="H24:H25"/>
    <mergeCell ref="I24:I25"/>
    <mergeCell ref="A15:L15"/>
    <mergeCell ref="A16:A18"/>
    <mergeCell ref="B16:B18"/>
    <mergeCell ref="C16:C18"/>
    <mergeCell ref="D16:D18"/>
    <mergeCell ref="E16:F16"/>
    <mergeCell ref="H16:H18"/>
    <mergeCell ref="J16:K16"/>
    <mergeCell ref="A21:A22"/>
    <mergeCell ref="C21:C22"/>
    <mergeCell ref="D21:D22"/>
    <mergeCell ref="E21:E22"/>
    <mergeCell ref="F21:F22"/>
    <mergeCell ref="A19:A20"/>
    <mergeCell ref="C19:C20"/>
    <mergeCell ref="D19:D20"/>
    <mergeCell ref="E19:E20"/>
    <mergeCell ref="F19:F20"/>
    <mergeCell ref="G21:G22"/>
    <mergeCell ref="H21:H22"/>
    <mergeCell ref="I21:I22"/>
    <mergeCell ref="J21:J22"/>
    <mergeCell ref="K21:K22"/>
    <mergeCell ref="L21:L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 Cambuí Colonnezi</dc:creator>
  <cp:lastModifiedBy>Emmanoel Cambuí Colonnezi</cp:lastModifiedBy>
  <dcterms:created xsi:type="dcterms:W3CDTF">2024-10-23T20:45:49Z</dcterms:created>
  <dcterms:modified xsi:type="dcterms:W3CDTF">2024-11-08T21:23:44Z</dcterms:modified>
</cp:coreProperties>
</file>